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ragon\Downloads\"/>
    </mc:Choice>
  </mc:AlternateContent>
  <bookViews>
    <workbookView xWindow="0" yWindow="0" windowWidth="21570" windowHeight="9765"/>
  </bookViews>
  <sheets>
    <sheet name="Imone" sheetId="1" r:id="rId1"/>
  </sheets>
  <definedNames>
    <definedName name="_xlnm._FilterDatabase" localSheetId="0" hidden="1">Imone!$A$9:$T$49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1" l="1"/>
  <c r="P12" i="1"/>
  <c r="R12" i="1" s="1"/>
  <c r="P13" i="1"/>
  <c r="S13" i="1" s="1"/>
  <c r="P14" i="1"/>
  <c r="S14" i="1" s="1"/>
  <c r="P15" i="1"/>
  <c r="S15" i="1" s="1"/>
  <c r="T15" i="1" s="1"/>
  <c r="P16" i="1"/>
  <c r="S16" i="1" s="1"/>
  <c r="T16" i="1" s="1"/>
  <c r="P17" i="1"/>
  <c r="S17" i="1" s="1"/>
  <c r="T17" i="1" s="1"/>
  <c r="P18" i="1"/>
  <c r="S18" i="1" s="1"/>
  <c r="T18" i="1" s="1"/>
  <c r="P19" i="1"/>
  <c r="S19" i="1" s="1"/>
  <c r="T19" i="1" s="1"/>
  <c r="P20" i="1"/>
  <c r="S20" i="1" s="1"/>
  <c r="T20" i="1" s="1"/>
  <c r="P21" i="1"/>
  <c r="S21" i="1" s="1"/>
  <c r="T21" i="1" s="1"/>
  <c r="P22" i="1"/>
  <c r="S22" i="1" s="1"/>
  <c r="T22" i="1" s="1"/>
  <c r="P23" i="1"/>
  <c r="S23" i="1" s="1"/>
  <c r="T23" i="1" s="1"/>
  <c r="P24" i="1"/>
  <c r="R24" i="1" s="1"/>
  <c r="P25" i="1"/>
  <c r="S25" i="1" s="1"/>
  <c r="T25" i="1" s="1"/>
  <c r="P26" i="1"/>
  <c r="S26" i="1" s="1"/>
  <c r="T26" i="1" s="1"/>
  <c r="P27" i="1"/>
  <c r="S27" i="1" s="1"/>
  <c r="T27" i="1" s="1"/>
  <c r="P28" i="1"/>
  <c r="R28" i="1" s="1"/>
  <c r="P29" i="1"/>
  <c r="S29" i="1" s="1"/>
  <c r="T29" i="1" s="1"/>
  <c r="P30" i="1"/>
  <c r="S30" i="1" s="1"/>
  <c r="T30" i="1" s="1"/>
  <c r="P31" i="1"/>
  <c r="S31" i="1" s="1"/>
  <c r="T31" i="1" s="1"/>
  <c r="P32" i="1"/>
  <c r="S32" i="1" s="1"/>
  <c r="T32" i="1" s="1"/>
  <c r="P33" i="1"/>
  <c r="S33" i="1" s="1"/>
  <c r="T33" i="1" s="1"/>
  <c r="P34" i="1"/>
  <c r="S34" i="1" s="1"/>
  <c r="T34" i="1" s="1"/>
  <c r="P35" i="1"/>
  <c r="S35" i="1" s="1"/>
  <c r="T35" i="1" s="1"/>
  <c r="P36" i="1"/>
  <c r="S36" i="1" s="1"/>
  <c r="T36" i="1" s="1"/>
  <c r="P37" i="1"/>
  <c r="S37" i="1" s="1"/>
  <c r="T37" i="1" s="1"/>
  <c r="P38" i="1"/>
  <c r="S38" i="1" s="1"/>
  <c r="T38" i="1" s="1"/>
  <c r="P39" i="1"/>
  <c r="S39" i="1" s="1"/>
  <c r="T39" i="1" s="1"/>
  <c r="P40" i="1"/>
  <c r="R40" i="1" s="1"/>
  <c r="P41" i="1"/>
  <c r="S41" i="1" s="1"/>
  <c r="T41" i="1" s="1"/>
  <c r="P42" i="1"/>
  <c r="S42" i="1" s="1"/>
  <c r="T42" i="1" s="1"/>
  <c r="P43" i="1"/>
  <c r="S43" i="1" s="1"/>
  <c r="T43" i="1" s="1"/>
  <c r="P44" i="1"/>
  <c r="R44" i="1" s="1"/>
  <c r="P45" i="1"/>
  <c r="S45" i="1" s="1"/>
  <c r="T45" i="1" s="1"/>
  <c r="P46" i="1"/>
  <c r="S46" i="1" s="1"/>
  <c r="T46" i="1" s="1"/>
  <c r="P47" i="1"/>
  <c r="S47" i="1" s="1"/>
  <c r="T47" i="1" s="1"/>
  <c r="P48" i="1"/>
  <c r="S48" i="1" s="1"/>
  <c r="T48" i="1" s="1"/>
  <c r="P49" i="1"/>
  <c r="S49" i="1" s="1"/>
  <c r="T49" i="1" s="1"/>
  <c r="R36" i="1" l="1"/>
  <c r="R20" i="1"/>
  <c r="S44" i="1"/>
  <c r="T44" i="1" s="1"/>
  <c r="S28" i="1"/>
  <c r="T28" i="1" s="1"/>
  <c r="R48" i="1"/>
  <c r="R32" i="1"/>
  <c r="R16" i="1"/>
  <c r="S40" i="1"/>
  <c r="T40" i="1" s="1"/>
  <c r="S24" i="1"/>
  <c r="T24" i="1" s="1"/>
  <c r="R47" i="1"/>
  <c r="R43" i="1"/>
  <c r="R39" i="1"/>
  <c r="R35" i="1"/>
  <c r="R31" i="1"/>
  <c r="R27" i="1"/>
  <c r="R23" i="1"/>
  <c r="R19" i="1"/>
  <c r="R15" i="1"/>
  <c r="R46" i="1"/>
  <c r="R42" i="1"/>
  <c r="R38" i="1"/>
  <c r="R34" i="1"/>
  <c r="R30" i="1"/>
  <c r="R26" i="1"/>
  <c r="R22" i="1"/>
  <c r="R18" i="1"/>
  <c r="R14" i="1"/>
  <c r="R45" i="1"/>
  <c r="R41" i="1"/>
  <c r="R37" i="1"/>
  <c r="R33" i="1"/>
  <c r="R29" i="1"/>
  <c r="R25" i="1"/>
  <c r="R21" i="1"/>
  <c r="R17" i="1"/>
  <c r="R13" i="1"/>
  <c r="P10" i="1" l="1"/>
  <c r="R10" i="1" s="1"/>
  <c r="S12" i="1"/>
  <c r="T12" i="1" s="1"/>
  <c r="R11" i="1"/>
  <c r="R49" i="1"/>
  <c r="S10" i="1" l="1"/>
  <c r="T10" i="1" s="1"/>
  <c r="T13" i="1"/>
  <c r="S11" i="1"/>
  <c r="T11" i="1" s="1"/>
  <c r="T14" i="1"/>
</calcChain>
</file>

<file path=xl/comments1.xml><?xml version="1.0" encoding="utf-8"?>
<comments xmlns="http://schemas.openxmlformats.org/spreadsheetml/2006/main">
  <authors>
    <author>Ramune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186"/>
          </rPr>
          <t>Nurodykite pastatų grupės kategoriją (I, II, III arba IV) (žr. paaiškinimus lentelės apačioje)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Nurodykite:
</t>
        </r>
        <r>
          <rPr>
            <sz val="9"/>
            <color indexed="81"/>
            <rFont val="Tahoma"/>
            <family val="2"/>
            <charset val="186"/>
          </rPr>
          <t>Pilnai renovuotas
Dalinai renovuotas
Nerenovuotas
Nėra duomenų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<sst xmlns="http://schemas.openxmlformats.org/spreadsheetml/2006/main" count="162" uniqueCount="82">
  <si>
    <t>Adresas</t>
  </si>
  <si>
    <t>Butų sk.</t>
  </si>
  <si>
    <t>Statybos metai</t>
  </si>
  <si>
    <t>Namo 
plotas</t>
  </si>
  <si>
    <t>Apmokestinta šiluma šildymui gyventojams</t>
  </si>
  <si>
    <t>Butų 
plotas</t>
  </si>
  <si>
    <t xml:space="preserve">Šilumos 
suvartojimas šildymui </t>
  </si>
  <si>
    <t xml:space="preserve">Šilumos kaina gyventojams
(su PVM) </t>
  </si>
  <si>
    <t>Mokėjimai už šilumą 1 m² ploto šildymui                 (su PVM)</t>
  </si>
  <si>
    <t>Šilumos suvartojimas 60 m² ploto buto šildymui</t>
  </si>
  <si>
    <t>Mokėjimai už šilumą 60 m² ploto buto šildymui 
(su PVM)</t>
  </si>
  <si>
    <t xml:space="preserve">Iš viso 
</t>
  </si>
  <si>
    <t xml:space="preserve">Karštam vandeniui ruošti </t>
  </si>
  <si>
    <t>Karšto vandens temp. palaikymui</t>
  </si>
  <si>
    <t>vnt.</t>
  </si>
  <si>
    <t>metai</t>
  </si>
  <si>
    <t>MWh</t>
  </si>
  <si>
    <t>m²</t>
  </si>
  <si>
    <t>MWh/m²/mėn</t>
  </si>
  <si>
    <t>Eur/MWh</t>
  </si>
  <si>
    <t>Eur/m²/mėn</t>
  </si>
  <si>
    <t>kWh/mėn</t>
  </si>
  <si>
    <t>Eur/mėn</t>
  </si>
  <si>
    <t>I</t>
  </si>
  <si>
    <t>II</t>
  </si>
  <si>
    <t>III</t>
  </si>
  <si>
    <t>IV</t>
  </si>
  <si>
    <t>Nr.</t>
  </si>
  <si>
    <t xml:space="preserve">Butų ir kitų patalpų šildymui </t>
  </si>
  <si>
    <t>Su nepaskirstytu karštu vandeniu</t>
  </si>
  <si>
    <t>Bendrosioms reikmėms</t>
  </si>
  <si>
    <t>Namo renovacijos tipas</t>
  </si>
  <si>
    <t>Suvartotas šilumos kiekis pastate:</t>
  </si>
  <si>
    <t>Pastatų grupės kategorija pagal šilumos suvartojimą</t>
  </si>
  <si>
    <t>UAB "Trakų energija"</t>
  </si>
  <si>
    <t>renovuotas</t>
  </si>
  <si>
    <t>Vytauto g. 46A, Trakai</t>
  </si>
  <si>
    <t>Birutės g 37, Trakai</t>
  </si>
  <si>
    <t>Vytauto g. 9, Lentvaris</t>
  </si>
  <si>
    <t>Vytauto g. 7, Lentvaris</t>
  </si>
  <si>
    <t>Vytauto g. 64A, Trakai</t>
  </si>
  <si>
    <t>Vytauto g. 52, Trakai</t>
  </si>
  <si>
    <t>Vienuolyno g. 7, Trakai</t>
  </si>
  <si>
    <t>Vienuolyno g. 9, Trakai</t>
  </si>
  <si>
    <t>Mindaugo g. 20, Trakai</t>
  </si>
  <si>
    <t>Senkelio g. 11, Trakai</t>
  </si>
  <si>
    <t>Klevų al. 57, Lentvaris</t>
  </si>
  <si>
    <t>nerenovuotas</t>
  </si>
  <si>
    <t>Lauko g. 3, lentvaris</t>
  </si>
  <si>
    <t>Bažnyčios g. 11, Lentvaris</t>
  </si>
  <si>
    <t>Pakalnės g. 30, Lentvaris</t>
  </si>
  <si>
    <t>Mindaugo g. 16, Trakai</t>
  </si>
  <si>
    <t>Lauko g. 9, Lentvaris</t>
  </si>
  <si>
    <t>Mindaugo g. 18, Trakai</t>
  </si>
  <si>
    <t>Trakų g. 27, Trakai</t>
  </si>
  <si>
    <t>Pakalnės g. 28, Lentvaris</t>
  </si>
  <si>
    <t>Geležinkelio g. 28, Lentvaris</t>
  </si>
  <si>
    <t>Sodų g. 19, Lentvaris</t>
  </si>
  <si>
    <t>Vytauto g. 44, Trakai</t>
  </si>
  <si>
    <t>Pakalnės g. 21, Lentvaris</t>
  </si>
  <si>
    <t xml:space="preserve">Pakalnės g. 23, Lentvaris </t>
  </si>
  <si>
    <t>dalinai renovuotas</t>
  </si>
  <si>
    <t>Pakalnės g. 44, Lentvaris</t>
  </si>
  <si>
    <t>Pakalnės g. 33, Lentvaris</t>
  </si>
  <si>
    <t>Trakų g. 16, Trakai</t>
  </si>
  <si>
    <t>Pakalnės g. 42, Lentvaris</t>
  </si>
  <si>
    <t>Vienuolyno g. 3, Trakai</t>
  </si>
  <si>
    <t>Vytauto g. 46, Trakai</t>
  </si>
  <si>
    <t>Kilimų g. 6, Lentvaris</t>
  </si>
  <si>
    <t>Gėlių g. 5, Trakai</t>
  </si>
  <si>
    <t>Mindaugo g. 8, Trakai</t>
  </si>
  <si>
    <t>Klevų al. 34, Lentvaris</t>
  </si>
  <si>
    <t>Geležinkelio g. 26, Lentvaris</t>
  </si>
  <si>
    <t>Vytauto g. 8, Lentvaris</t>
  </si>
  <si>
    <t>Klevų al. 36, Lentvaris</t>
  </si>
  <si>
    <t>Vytauto g. 9A, Lentvaris</t>
  </si>
  <si>
    <t>iki 1992</t>
  </si>
  <si>
    <r>
      <t>Vidutinė lauko oro temperatūra -4,4</t>
    </r>
    <r>
      <rPr>
        <sz val="10"/>
        <rFont val="Calibri"/>
        <family val="2"/>
        <charset val="186"/>
      </rPr>
      <t>°</t>
    </r>
    <r>
      <rPr>
        <sz val="8"/>
        <rFont val="Arial"/>
        <family val="2"/>
        <charset val="186"/>
      </rPr>
      <t>C</t>
    </r>
  </si>
  <si>
    <t>Dienolaipsniai vnt. 694,4</t>
  </si>
  <si>
    <t>Šilumos suvartojimo ir mokėjimų už šilumą analizė daugiabučiuose gyvenamuose namuose (2019 m. sausio mėn.)</t>
  </si>
  <si>
    <t>N.sodybos g. 36A, Lentvaris</t>
  </si>
  <si>
    <t>N.sodybos g. 38, Lentvaris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</si>
</sst>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11" x14ac:knownFonts="1"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8"/>
      <name val="Arial"/>
      <family val="2"/>
      <charset val="186"/>
    </font>
    <font>
      <b/>
      <sz val="8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2"/>
      <name val="Arial"/>
      <family val="2"/>
      <charset val="186"/>
    </font>
    <font>
      <sz val="10"/>
      <name val="Calibri"/>
      <family val="2"/>
      <charset val="186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164" fontId="0" fillId="2" borderId="17" xfId="0" applyNumberFormat="1" applyFont="1" applyFill="1" applyBorder="1" applyProtection="1">
      <protection locked="0"/>
    </xf>
    <xf numFmtId="164" fontId="0" fillId="2" borderId="17" xfId="0" applyNumberFormat="1" applyFont="1" applyFill="1" applyBorder="1" applyAlignment="1" applyProtection="1">
      <alignment horizontal="left" indent="4"/>
      <protection locked="0"/>
    </xf>
    <xf numFmtId="165" fontId="0" fillId="2" borderId="17" xfId="0" applyNumberFormat="1" applyFont="1" applyFill="1" applyBorder="1" applyProtection="1"/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left" indent="3"/>
    </xf>
    <xf numFmtId="2" fontId="0" fillId="2" borderId="22" xfId="0" applyNumberFormat="1" applyFont="1" applyFill="1" applyBorder="1" applyAlignment="1" applyProtection="1">
      <alignment horizontal="left" indent="3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164" fontId="0" fillId="2" borderId="9" xfId="0" applyNumberFormat="1" applyFont="1" applyFill="1" applyBorder="1" applyProtection="1">
      <protection locked="0"/>
    </xf>
    <xf numFmtId="164" fontId="0" fillId="2" borderId="9" xfId="0" applyNumberFormat="1" applyFont="1" applyFill="1" applyBorder="1" applyAlignment="1" applyProtection="1">
      <alignment horizontal="left" indent="4"/>
      <protection locked="0"/>
    </xf>
    <xf numFmtId="165" fontId="0" fillId="2" borderId="9" xfId="0" applyNumberFormat="1" applyFont="1" applyFill="1" applyBorder="1" applyProtection="1"/>
    <xf numFmtId="2" fontId="0" fillId="2" borderId="9" xfId="0" applyNumberFormat="1" applyFont="1" applyFill="1" applyBorder="1" applyAlignment="1" applyProtection="1">
      <alignment horizontal="left" indent="3"/>
    </xf>
    <xf numFmtId="2" fontId="0" fillId="2" borderId="13" xfId="0" applyNumberFormat="1" applyFont="1" applyFill="1" applyBorder="1" applyAlignment="1" applyProtection="1">
      <alignment horizontal="left" indent="3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164" fontId="0" fillId="2" borderId="14" xfId="0" applyNumberFormat="1" applyFont="1" applyFill="1" applyBorder="1" applyAlignment="1" applyProtection="1">
      <alignment horizontal="left" indent="4"/>
      <protection locked="0"/>
    </xf>
    <xf numFmtId="165" fontId="0" fillId="2" borderId="14" xfId="0" applyNumberFormat="1" applyFont="1" applyFill="1" applyBorder="1" applyProtection="1"/>
    <xf numFmtId="2" fontId="0" fillId="2" borderId="14" xfId="0" applyNumberFormat="1" applyFont="1" applyFill="1" applyBorder="1" applyAlignment="1" applyProtection="1">
      <alignment horizontal="left" indent="3"/>
    </xf>
    <xf numFmtId="2" fontId="0" fillId="2" borderId="16" xfId="0" applyNumberFormat="1" applyFont="1" applyFill="1" applyBorder="1" applyAlignment="1" applyProtection="1">
      <alignment horizontal="left" indent="3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Protection="1">
      <protection locked="0"/>
    </xf>
    <xf numFmtId="164" fontId="0" fillId="2" borderId="8" xfId="0" applyNumberFormat="1" applyFont="1" applyFill="1" applyBorder="1" applyProtection="1">
      <protection locked="0"/>
    </xf>
    <xf numFmtId="164" fontId="0" fillId="2" borderId="8" xfId="0" applyNumberFormat="1" applyFont="1" applyFill="1" applyBorder="1" applyAlignment="1" applyProtection="1">
      <alignment horizontal="left" indent="4"/>
      <protection locked="0"/>
    </xf>
    <xf numFmtId="165" fontId="0" fillId="2" borderId="8" xfId="0" applyNumberFormat="1" applyFont="1" applyFill="1" applyBorder="1" applyProtection="1"/>
    <xf numFmtId="2" fontId="0" fillId="2" borderId="8" xfId="0" applyNumberFormat="1" applyFont="1" applyFill="1" applyBorder="1" applyProtection="1">
      <protection locked="0"/>
    </xf>
    <xf numFmtId="2" fontId="0" fillId="2" borderId="8" xfId="0" applyNumberFormat="1" applyFont="1" applyFill="1" applyBorder="1" applyAlignment="1" applyProtection="1">
      <alignment horizontal="left" indent="3"/>
    </xf>
    <xf numFmtId="2" fontId="0" fillId="2" borderId="10" xfId="0" applyNumberFormat="1" applyFont="1" applyFill="1" applyBorder="1" applyAlignment="1" applyProtection="1">
      <alignment horizontal="left" indent="3"/>
    </xf>
    <xf numFmtId="2" fontId="0" fillId="2" borderId="11" xfId="0" applyNumberFormat="1" applyFont="1" applyFill="1" applyBorder="1" applyAlignment="1" applyProtection="1">
      <alignment horizontal="left" indent="3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Protection="1">
      <protection locked="0"/>
    </xf>
    <xf numFmtId="164" fontId="0" fillId="2" borderId="24" xfId="0" applyNumberFormat="1" applyFont="1" applyFill="1" applyBorder="1" applyProtection="1">
      <protection locked="0"/>
    </xf>
    <xf numFmtId="164" fontId="0" fillId="2" borderId="24" xfId="0" applyNumberFormat="1" applyFont="1" applyFill="1" applyBorder="1" applyAlignment="1" applyProtection="1">
      <alignment horizontal="left" indent="4"/>
      <protection locked="0"/>
    </xf>
    <xf numFmtId="165" fontId="0" fillId="2" borderId="24" xfId="0" applyNumberFormat="1" applyFont="1" applyFill="1" applyBorder="1" applyProtection="1"/>
    <xf numFmtId="2" fontId="0" fillId="2" borderId="24" xfId="0" applyNumberFormat="1" applyFont="1" applyFill="1" applyBorder="1" applyAlignment="1" applyProtection="1">
      <alignment horizontal="left" indent="3"/>
    </xf>
    <xf numFmtId="2" fontId="0" fillId="2" borderId="26" xfId="0" applyNumberFormat="1" applyFont="1" applyFill="1" applyBorder="1" applyAlignment="1" applyProtection="1">
      <alignment horizontal="left" indent="3"/>
    </xf>
    <xf numFmtId="2" fontId="0" fillId="2" borderId="27" xfId="0" applyNumberFormat="1" applyFont="1" applyFill="1" applyBorder="1" applyAlignment="1" applyProtection="1">
      <alignment horizontal="left" indent="3"/>
    </xf>
    <xf numFmtId="2" fontId="0" fillId="2" borderId="2" xfId="0" applyNumberFormat="1" applyFont="1" applyFill="1" applyBorder="1" applyAlignment="1" applyProtection="1">
      <alignment horizontal="left" indent="3"/>
    </xf>
    <xf numFmtId="2" fontId="0" fillId="2" borderId="28" xfId="0" applyNumberFormat="1" applyFont="1" applyFill="1" applyBorder="1" applyAlignment="1" applyProtection="1">
      <alignment horizontal="left" indent="3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ont="1" applyFill="1" applyBorder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9" fillId="0" borderId="0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T58"/>
  <sheetViews>
    <sheetView tabSelected="1" zoomScaleNormal="100" workbookViewId="0">
      <selection activeCell="D5" sqref="D5"/>
    </sheetView>
  </sheetViews>
  <sheetFormatPr defaultRowHeight="12.75" x14ac:dyDescent="0.2"/>
  <cols>
    <col min="1" max="1" width="7.7109375" customWidth="1"/>
    <col min="2" max="2" width="5.85546875" customWidth="1"/>
    <col min="3" max="3" width="23.7109375" customWidth="1"/>
    <col min="4" max="4" width="12.28515625" customWidth="1"/>
    <col min="5" max="5" width="6.85546875" customWidth="1"/>
    <col min="6" max="6" width="7.42578125" customWidth="1"/>
    <col min="7" max="7" width="7.28515625" customWidth="1"/>
    <col min="8" max="8" width="7.42578125" customWidth="1"/>
    <col min="9" max="9" width="7.7109375" customWidth="1"/>
    <col min="10" max="10" width="9.28515625" customWidth="1"/>
    <col min="11" max="11" width="7" customWidth="1"/>
    <col min="12" max="12" width="7.28515625" customWidth="1"/>
    <col min="13" max="13" width="6.85546875" customWidth="1"/>
    <col min="14" max="14" width="19" customWidth="1"/>
    <col min="15" max="15" width="7.42578125" customWidth="1"/>
    <col min="16" max="16" width="10.7109375" customWidth="1"/>
    <col min="17" max="17" width="9.7109375" customWidth="1"/>
    <col min="18" max="18" width="11.7109375" customWidth="1"/>
    <col min="19" max="19" width="12.7109375" customWidth="1"/>
    <col min="20" max="20" width="11.5703125" customWidth="1"/>
  </cols>
  <sheetData>
    <row r="1" spans="1:20" x14ac:dyDescent="0.2">
      <c r="A1" s="81" t="s">
        <v>34</v>
      </c>
      <c r="B1" s="81"/>
      <c r="C1" s="81"/>
      <c r="D1" s="81" t="s">
        <v>77</v>
      </c>
      <c r="E1" s="81"/>
      <c r="F1" s="81"/>
      <c r="G1" s="81"/>
      <c r="H1" s="81" t="s">
        <v>78</v>
      </c>
      <c r="I1" s="81"/>
      <c r="J1" s="81"/>
    </row>
    <row r="2" spans="1:20" ht="13.5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3.5" customHeight="1" x14ac:dyDescent="0.2">
      <c r="A3" s="80"/>
      <c r="B3" s="80"/>
      <c r="C3" s="83"/>
      <c r="D3" s="83"/>
      <c r="E3" s="83"/>
      <c r="F3" s="84" t="s">
        <v>79</v>
      </c>
      <c r="G3" s="85"/>
      <c r="H3" s="85"/>
      <c r="I3" s="85"/>
      <c r="J3" s="85"/>
      <c r="K3" s="85"/>
      <c r="L3" s="85"/>
      <c r="M3" s="82"/>
      <c r="N3" s="82"/>
      <c r="O3" s="82"/>
      <c r="P3" s="82"/>
      <c r="Q3" s="82"/>
      <c r="R3" s="82"/>
      <c r="S3" s="82"/>
      <c r="T3" s="9"/>
    </row>
    <row r="4" spans="1:20" ht="13.5" customHeight="1" x14ac:dyDescent="0.2">
      <c r="A4" s="11"/>
      <c r="B4" s="11"/>
      <c r="C4" s="11"/>
      <c r="D4" s="10"/>
      <c r="E4" s="11"/>
      <c r="F4" s="11"/>
      <c r="G4" s="11"/>
      <c r="H4" s="11"/>
      <c r="I4" s="11"/>
      <c r="J4" s="11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3.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2.75" customHeight="1" x14ac:dyDescent="0.2">
      <c r="A6" s="66" t="s">
        <v>33</v>
      </c>
      <c r="B6" s="69" t="s">
        <v>27</v>
      </c>
      <c r="C6" s="63" t="s">
        <v>0</v>
      </c>
      <c r="D6" s="63" t="s">
        <v>31</v>
      </c>
      <c r="E6" s="63" t="s">
        <v>1</v>
      </c>
      <c r="F6" s="63" t="s">
        <v>2</v>
      </c>
      <c r="G6" s="72" t="s">
        <v>32</v>
      </c>
      <c r="H6" s="73"/>
      <c r="I6" s="73"/>
      <c r="J6" s="73"/>
      <c r="K6" s="73"/>
      <c r="L6" s="74"/>
      <c r="M6" s="63" t="s">
        <v>3</v>
      </c>
      <c r="N6" s="63" t="s">
        <v>4</v>
      </c>
      <c r="O6" s="63" t="s">
        <v>5</v>
      </c>
      <c r="P6" s="63" t="s">
        <v>6</v>
      </c>
      <c r="Q6" s="63" t="s">
        <v>7</v>
      </c>
      <c r="R6" s="77" t="s">
        <v>8</v>
      </c>
      <c r="S6" s="63" t="s">
        <v>9</v>
      </c>
      <c r="T6" s="75" t="s">
        <v>10</v>
      </c>
    </row>
    <row r="7" spans="1:20" s="2" customFormat="1" ht="56.25" x14ac:dyDescent="0.2">
      <c r="A7" s="67"/>
      <c r="B7" s="70"/>
      <c r="C7" s="64"/>
      <c r="D7" s="64"/>
      <c r="E7" s="65"/>
      <c r="F7" s="65"/>
      <c r="G7" s="3" t="s">
        <v>11</v>
      </c>
      <c r="H7" s="3" t="s">
        <v>12</v>
      </c>
      <c r="I7" s="3" t="s">
        <v>13</v>
      </c>
      <c r="J7" s="3" t="s">
        <v>29</v>
      </c>
      <c r="K7" s="3" t="s">
        <v>30</v>
      </c>
      <c r="L7" s="3" t="s">
        <v>28</v>
      </c>
      <c r="M7" s="65"/>
      <c r="N7" s="65"/>
      <c r="O7" s="65"/>
      <c r="P7" s="65"/>
      <c r="Q7" s="65"/>
      <c r="R7" s="78"/>
      <c r="S7" s="65"/>
      <c r="T7" s="76"/>
    </row>
    <row r="8" spans="1:20" s="2" customFormat="1" ht="21" x14ac:dyDescent="0.2">
      <c r="A8" s="68"/>
      <c r="B8" s="71"/>
      <c r="C8" s="65"/>
      <c r="D8" s="65"/>
      <c r="E8" s="4" t="s">
        <v>14</v>
      </c>
      <c r="F8" s="4" t="s">
        <v>15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4" t="s">
        <v>16</v>
      </c>
      <c r="M8" s="4" t="s">
        <v>17</v>
      </c>
      <c r="N8" s="4" t="s">
        <v>16</v>
      </c>
      <c r="O8" s="4" t="s">
        <v>17</v>
      </c>
      <c r="P8" s="4" t="s">
        <v>18</v>
      </c>
      <c r="Q8" s="4" t="s">
        <v>19</v>
      </c>
      <c r="R8" s="4" t="s">
        <v>20</v>
      </c>
      <c r="S8" s="5" t="s">
        <v>21</v>
      </c>
      <c r="T8" s="6" t="s">
        <v>22</v>
      </c>
    </row>
    <row r="9" spans="1:20" s="2" customFormat="1" ht="12" thickBot="1" x14ac:dyDescent="0.25">
      <c r="A9" s="7">
        <v>7</v>
      </c>
      <c r="B9" s="7">
        <v>8</v>
      </c>
      <c r="C9" s="7">
        <v>9</v>
      </c>
      <c r="D9" s="7">
        <v>10</v>
      </c>
      <c r="E9" s="7">
        <v>11</v>
      </c>
      <c r="F9" s="7">
        <v>12</v>
      </c>
      <c r="G9" s="7">
        <v>13</v>
      </c>
      <c r="H9" s="7">
        <v>14</v>
      </c>
      <c r="I9" s="7">
        <v>15</v>
      </c>
      <c r="J9" s="7">
        <v>16</v>
      </c>
      <c r="K9" s="7">
        <v>17</v>
      </c>
      <c r="L9" s="7">
        <v>18</v>
      </c>
      <c r="M9" s="7">
        <v>19</v>
      </c>
      <c r="N9" s="7">
        <v>20</v>
      </c>
      <c r="O9" s="7">
        <v>21</v>
      </c>
      <c r="P9" s="7">
        <v>22</v>
      </c>
      <c r="Q9" s="7">
        <v>23</v>
      </c>
      <c r="R9" s="7">
        <v>24</v>
      </c>
      <c r="S9" s="7">
        <v>25</v>
      </c>
      <c r="T9" s="7">
        <v>26</v>
      </c>
    </row>
    <row r="10" spans="1:20" ht="12.75" customHeight="1" thickBot="1" x14ac:dyDescent="0.25">
      <c r="A10" s="12" t="s">
        <v>23</v>
      </c>
      <c r="B10" s="13">
        <v>1</v>
      </c>
      <c r="C10" s="14" t="s">
        <v>36</v>
      </c>
      <c r="D10" s="15" t="s">
        <v>35</v>
      </c>
      <c r="E10" s="13">
        <v>9</v>
      </c>
      <c r="F10" s="13">
        <v>1975</v>
      </c>
      <c r="G10" s="16">
        <v>8.1999999999999993</v>
      </c>
      <c r="H10" s="16">
        <v>1.4</v>
      </c>
      <c r="I10" s="16">
        <v>1.1000000000000001</v>
      </c>
      <c r="J10" s="16">
        <v>-0.1</v>
      </c>
      <c r="K10" s="16">
        <v>0</v>
      </c>
      <c r="L10" s="16">
        <v>5.8</v>
      </c>
      <c r="M10" s="16">
        <v>507.9</v>
      </c>
      <c r="N10" s="17">
        <v>5.8</v>
      </c>
      <c r="O10" s="16">
        <v>507.9</v>
      </c>
      <c r="P10" s="18">
        <f t="shared" ref="P10:P49" si="0">N10/O10</f>
        <v>1.1419570781649931E-2</v>
      </c>
      <c r="Q10" s="19">
        <v>79.599999999999994</v>
      </c>
      <c r="R10" s="20">
        <f>P10*Q10</f>
        <v>0.90899783421933444</v>
      </c>
      <c r="S10" s="20">
        <f t="shared" ref="S10:S49" si="1">P10*60*1000</f>
        <v>685.17424689899588</v>
      </c>
      <c r="T10" s="21">
        <f t="shared" ref="T10:T49" si="2">S10*Q10/1000</f>
        <v>54.539870053160072</v>
      </c>
    </row>
    <row r="11" spans="1:20" ht="13.5" thickBot="1" x14ac:dyDescent="0.25">
      <c r="A11" s="22" t="s">
        <v>23</v>
      </c>
      <c r="B11" s="23">
        <v>2</v>
      </c>
      <c r="C11" s="14" t="s">
        <v>37</v>
      </c>
      <c r="D11" s="14" t="s">
        <v>35</v>
      </c>
      <c r="E11" s="23">
        <v>32</v>
      </c>
      <c r="F11" s="23">
        <v>1980</v>
      </c>
      <c r="G11" s="24">
        <v>30.9</v>
      </c>
      <c r="H11" s="24">
        <v>4.5999999999999996</v>
      </c>
      <c r="I11" s="24">
        <v>5.6</v>
      </c>
      <c r="J11" s="24">
        <v>-0.2</v>
      </c>
      <c r="K11" s="24">
        <v>3.75</v>
      </c>
      <c r="L11" s="24">
        <v>17.079999999999998</v>
      </c>
      <c r="M11" s="24">
        <v>1835.34</v>
      </c>
      <c r="N11" s="25">
        <v>20.8</v>
      </c>
      <c r="O11" s="24">
        <v>1768.39</v>
      </c>
      <c r="P11" s="26">
        <f t="shared" si="0"/>
        <v>1.1762111298978166E-2</v>
      </c>
      <c r="Q11" s="19">
        <v>79.599999999999994</v>
      </c>
      <c r="R11" s="27">
        <f t="shared" ref="R11:R48" si="3">P11*Q11</f>
        <v>0.93626405939866186</v>
      </c>
      <c r="S11" s="27">
        <f t="shared" si="1"/>
        <v>705.72667793868993</v>
      </c>
      <c r="T11" s="28">
        <f t="shared" si="2"/>
        <v>56.175843563919713</v>
      </c>
    </row>
    <row r="12" spans="1:20" ht="13.5" thickBot="1" x14ac:dyDescent="0.25">
      <c r="A12" s="22" t="s">
        <v>23</v>
      </c>
      <c r="B12" s="23">
        <v>3</v>
      </c>
      <c r="C12" s="14" t="s">
        <v>38</v>
      </c>
      <c r="D12" s="14" t="s">
        <v>35</v>
      </c>
      <c r="E12" s="23">
        <v>22</v>
      </c>
      <c r="F12" s="23">
        <v>1991</v>
      </c>
      <c r="G12" s="24">
        <v>19.600000000000001</v>
      </c>
      <c r="H12" s="24">
        <v>1.3</v>
      </c>
      <c r="I12" s="24">
        <v>4.0999999999999996</v>
      </c>
      <c r="J12" s="24">
        <v>0.23</v>
      </c>
      <c r="K12" s="24">
        <v>0</v>
      </c>
      <c r="L12" s="24">
        <v>13.9</v>
      </c>
      <c r="M12" s="24">
        <v>1170.17</v>
      </c>
      <c r="N12" s="25">
        <v>13.9</v>
      </c>
      <c r="O12" s="24">
        <v>1170.2</v>
      </c>
      <c r="P12" s="26">
        <f t="shared" si="0"/>
        <v>1.1878311399760725E-2</v>
      </c>
      <c r="Q12" s="19">
        <v>79.599999999999994</v>
      </c>
      <c r="R12" s="27">
        <f t="shared" si="3"/>
        <v>0.94551358742095371</v>
      </c>
      <c r="S12" s="27">
        <f t="shared" si="1"/>
        <v>712.69868398564347</v>
      </c>
      <c r="T12" s="28">
        <f t="shared" si="2"/>
        <v>56.730815245257219</v>
      </c>
    </row>
    <row r="13" spans="1:20" ht="13.5" thickBot="1" x14ac:dyDescent="0.25">
      <c r="A13" s="22" t="s">
        <v>23</v>
      </c>
      <c r="B13" s="23">
        <v>4</v>
      </c>
      <c r="C13" s="14" t="s">
        <v>39</v>
      </c>
      <c r="D13" s="14" t="s">
        <v>35</v>
      </c>
      <c r="E13" s="23">
        <v>22</v>
      </c>
      <c r="F13" s="23">
        <v>1983</v>
      </c>
      <c r="G13" s="24">
        <v>21</v>
      </c>
      <c r="H13" s="24">
        <v>1.9</v>
      </c>
      <c r="I13" s="24">
        <v>3.98</v>
      </c>
      <c r="J13" s="24">
        <v>1.51</v>
      </c>
      <c r="K13" s="24">
        <v>1.35</v>
      </c>
      <c r="L13" s="24">
        <v>12.23</v>
      </c>
      <c r="M13" s="24">
        <v>1178.53</v>
      </c>
      <c r="N13" s="25">
        <v>13.59</v>
      </c>
      <c r="O13" s="24">
        <v>1128.5899999999999</v>
      </c>
      <c r="P13" s="26">
        <f t="shared" si="0"/>
        <v>1.20415739994152E-2</v>
      </c>
      <c r="Q13" s="19">
        <v>79.599999999999994</v>
      </c>
      <c r="R13" s="27">
        <f t="shared" si="3"/>
        <v>0.95850929035344978</v>
      </c>
      <c r="S13" s="27">
        <f t="shared" si="1"/>
        <v>722.49443996491198</v>
      </c>
      <c r="T13" s="28">
        <f t="shared" si="2"/>
        <v>57.51055742120699</v>
      </c>
    </row>
    <row r="14" spans="1:20" ht="13.5" thickBot="1" x14ac:dyDescent="0.25">
      <c r="A14" s="22" t="s">
        <v>23</v>
      </c>
      <c r="B14" s="23">
        <v>5</v>
      </c>
      <c r="C14" s="14" t="s">
        <v>40</v>
      </c>
      <c r="D14" s="14" t="s">
        <v>35</v>
      </c>
      <c r="E14" s="23">
        <v>8</v>
      </c>
      <c r="F14" s="23">
        <v>1975</v>
      </c>
      <c r="G14" s="24">
        <v>9.93</v>
      </c>
      <c r="H14" s="24">
        <v>1.3</v>
      </c>
      <c r="I14" s="24">
        <v>1.3</v>
      </c>
      <c r="J14" s="24">
        <v>-0.05</v>
      </c>
      <c r="K14" s="24">
        <v>0</v>
      </c>
      <c r="L14" s="24">
        <v>7.32</v>
      </c>
      <c r="M14" s="24">
        <v>574.41</v>
      </c>
      <c r="N14" s="25">
        <v>7.32</v>
      </c>
      <c r="O14" s="24">
        <v>574.41</v>
      </c>
      <c r="P14" s="26">
        <f t="shared" si="0"/>
        <v>1.2743510732751869E-2</v>
      </c>
      <c r="Q14" s="19">
        <v>79.599999999999994</v>
      </c>
      <c r="R14" s="27">
        <f t="shared" si="3"/>
        <v>1.0143834543270487</v>
      </c>
      <c r="S14" s="27">
        <f t="shared" si="1"/>
        <v>764.6106439651121</v>
      </c>
      <c r="T14" s="28">
        <f t="shared" si="2"/>
        <v>60.863007259622925</v>
      </c>
    </row>
    <row r="15" spans="1:20" ht="13.5" thickBot="1" x14ac:dyDescent="0.25">
      <c r="A15" s="22" t="s">
        <v>23</v>
      </c>
      <c r="B15" s="23">
        <v>6</v>
      </c>
      <c r="C15" s="14" t="s">
        <v>41</v>
      </c>
      <c r="D15" s="14" t="s">
        <v>35</v>
      </c>
      <c r="E15" s="23">
        <v>41</v>
      </c>
      <c r="F15" s="23">
        <v>1968</v>
      </c>
      <c r="G15" s="24">
        <v>35.869999999999997</v>
      </c>
      <c r="H15" s="24">
        <v>3.4</v>
      </c>
      <c r="I15" s="24">
        <v>7.24</v>
      </c>
      <c r="J15" s="24">
        <v>0.74</v>
      </c>
      <c r="K15" s="24">
        <v>0</v>
      </c>
      <c r="L15" s="24">
        <v>24.44</v>
      </c>
      <c r="M15" s="24">
        <v>1886.7</v>
      </c>
      <c r="N15" s="25">
        <v>24.44</v>
      </c>
      <c r="O15" s="24">
        <v>1886.7</v>
      </c>
      <c r="P15" s="26">
        <f t="shared" si="0"/>
        <v>1.2953834737902157E-2</v>
      </c>
      <c r="Q15" s="19">
        <v>79.599999999999994</v>
      </c>
      <c r="R15" s="27">
        <f t="shared" si="3"/>
        <v>1.0311252451370116</v>
      </c>
      <c r="S15" s="27">
        <f t="shared" si="1"/>
        <v>777.23008427412947</v>
      </c>
      <c r="T15" s="28">
        <f t="shared" si="2"/>
        <v>61.867514708220703</v>
      </c>
    </row>
    <row r="16" spans="1:20" ht="13.5" thickBot="1" x14ac:dyDescent="0.25">
      <c r="A16" s="22" t="s">
        <v>23</v>
      </c>
      <c r="B16" s="23">
        <v>7</v>
      </c>
      <c r="C16" s="14" t="s">
        <v>42</v>
      </c>
      <c r="D16" s="14" t="s">
        <v>35</v>
      </c>
      <c r="E16" s="23">
        <v>22</v>
      </c>
      <c r="F16" s="23">
        <v>1979</v>
      </c>
      <c r="G16" s="24">
        <v>20.99</v>
      </c>
      <c r="H16" s="24">
        <v>2.7</v>
      </c>
      <c r="I16" s="24">
        <v>3.71</v>
      </c>
      <c r="J16" s="24">
        <v>0</v>
      </c>
      <c r="K16" s="24">
        <v>2.62</v>
      </c>
      <c r="L16" s="24">
        <v>11.94</v>
      </c>
      <c r="M16" s="24">
        <v>1163.8900000000001</v>
      </c>
      <c r="N16" s="25">
        <v>14.56</v>
      </c>
      <c r="O16" s="24">
        <v>1100.8399999999999</v>
      </c>
      <c r="P16" s="26">
        <f t="shared" si="0"/>
        <v>1.3226263580538499E-2</v>
      </c>
      <c r="Q16" s="19">
        <v>79.599999999999994</v>
      </c>
      <c r="R16" s="27">
        <f t="shared" si="3"/>
        <v>1.0528105810108646</v>
      </c>
      <c r="S16" s="27">
        <f t="shared" si="1"/>
        <v>793.57581483231002</v>
      </c>
      <c r="T16" s="28">
        <f t="shared" si="2"/>
        <v>63.168634860651871</v>
      </c>
    </row>
    <row r="17" spans="1:20" ht="13.5" thickBot="1" x14ac:dyDescent="0.25">
      <c r="A17" s="22" t="s">
        <v>23</v>
      </c>
      <c r="B17" s="23">
        <v>8</v>
      </c>
      <c r="C17" s="14" t="s">
        <v>44</v>
      </c>
      <c r="D17" s="14" t="s">
        <v>35</v>
      </c>
      <c r="E17" s="23">
        <v>12</v>
      </c>
      <c r="F17" s="23">
        <v>1961</v>
      </c>
      <c r="G17" s="24">
        <v>11.11</v>
      </c>
      <c r="H17" s="24">
        <v>0.96</v>
      </c>
      <c r="I17" s="24">
        <v>2.75</v>
      </c>
      <c r="J17" s="24">
        <v>0.12</v>
      </c>
      <c r="K17" s="24">
        <v>0</v>
      </c>
      <c r="L17" s="24">
        <v>7.38</v>
      </c>
      <c r="M17" s="24">
        <v>560.30999999999995</v>
      </c>
      <c r="N17" s="25">
        <v>7.38</v>
      </c>
      <c r="O17" s="24">
        <v>560.30999999999995</v>
      </c>
      <c r="P17" s="26">
        <f t="shared" si="0"/>
        <v>1.3171280184183757E-2</v>
      </c>
      <c r="Q17" s="19">
        <v>79.599999999999994</v>
      </c>
      <c r="R17" s="27">
        <f t="shared" si="3"/>
        <v>1.048433902661027</v>
      </c>
      <c r="S17" s="27">
        <f t="shared" si="1"/>
        <v>790.27681105102545</v>
      </c>
      <c r="T17" s="28">
        <f t="shared" si="2"/>
        <v>62.906034159661623</v>
      </c>
    </row>
    <row r="18" spans="1:20" ht="13.5" thickBot="1" x14ac:dyDescent="0.25">
      <c r="A18" s="22" t="s">
        <v>23</v>
      </c>
      <c r="B18" s="23">
        <v>9</v>
      </c>
      <c r="C18" s="14" t="s">
        <v>45</v>
      </c>
      <c r="D18" s="14" t="s">
        <v>35</v>
      </c>
      <c r="E18" s="23">
        <v>10</v>
      </c>
      <c r="F18" s="23" t="s">
        <v>76</v>
      </c>
      <c r="G18" s="24">
        <v>5.26</v>
      </c>
      <c r="H18" s="24">
        <v>0</v>
      </c>
      <c r="I18" s="24">
        <v>0</v>
      </c>
      <c r="J18" s="24">
        <v>0</v>
      </c>
      <c r="K18" s="24">
        <v>0</v>
      </c>
      <c r="L18" s="24">
        <v>5.3</v>
      </c>
      <c r="M18" s="24">
        <v>397.1</v>
      </c>
      <c r="N18" s="25">
        <v>5.3</v>
      </c>
      <c r="O18" s="24">
        <v>397.1</v>
      </c>
      <c r="P18" s="26">
        <f t="shared" si="0"/>
        <v>1.3346764039284814E-2</v>
      </c>
      <c r="Q18" s="19">
        <v>79.599999999999994</v>
      </c>
      <c r="R18" s="27">
        <f t="shared" si="3"/>
        <v>1.0624024175270712</v>
      </c>
      <c r="S18" s="27">
        <f t="shared" si="1"/>
        <v>800.80584235708886</v>
      </c>
      <c r="T18" s="28">
        <f t="shared" si="2"/>
        <v>63.744145051624272</v>
      </c>
    </row>
    <row r="19" spans="1:20" ht="13.5" thickBot="1" x14ac:dyDescent="0.25">
      <c r="A19" s="29" t="s">
        <v>23</v>
      </c>
      <c r="B19" s="30">
        <v>10</v>
      </c>
      <c r="C19" s="31" t="s">
        <v>43</v>
      </c>
      <c r="D19" s="31" t="s">
        <v>35</v>
      </c>
      <c r="E19" s="30">
        <v>23</v>
      </c>
      <c r="F19" s="30">
        <v>1983</v>
      </c>
      <c r="G19" s="32">
        <v>23.41</v>
      </c>
      <c r="H19" s="32">
        <v>2.8</v>
      </c>
      <c r="I19" s="32">
        <v>4.5</v>
      </c>
      <c r="J19" s="32">
        <v>-0.1</v>
      </c>
      <c r="K19" s="32">
        <v>0</v>
      </c>
      <c r="L19" s="32">
        <v>16.2</v>
      </c>
      <c r="M19" s="32">
        <v>1192.3399999999999</v>
      </c>
      <c r="N19" s="33">
        <v>16.2</v>
      </c>
      <c r="O19" s="32">
        <v>1192.3399999999999</v>
      </c>
      <c r="P19" s="34">
        <f t="shared" si="0"/>
        <v>1.3586728617676166E-2</v>
      </c>
      <c r="Q19" s="19">
        <v>79.599999999999994</v>
      </c>
      <c r="R19" s="35">
        <f t="shared" si="3"/>
        <v>1.0815035979670227</v>
      </c>
      <c r="S19" s="35">
        <f t="shared" si="1"/>
        <v>815.20371706056994</v>
      </c>
      <c r="T19" s="36">
        <f t="shared" si="2"/>
        <v>64.890215878021365</v>
      </c>
    </row>
    <row r="20" spans="1:20" ht="12.75" customHeight="1" x14ac:dyDescent="0.2">
      <c r="A20" s="37" t="s">
        <v>24</v>
      </c>
      <c r="B20" s="38">
        <v>1</v>
      </c>
      <c r="C20" s="39" t="s">
        <v>67</v>
      </c>
      <c r="D20" s="39" t="s">
        <v>35</v>
      </c>
      <c r="E20" s="38">
        <v>18</v>
      </c>
      <c r="F20" s="38">
        <v>1962</v>
      </c>
      <c r="G20" s="40">
        <v>17.690000000000001</v>
      </c>
      <c r="H20" s="40">
        <v>2.08</v>
      </c>
      <c r="I20" s="40">
        <v>2.83</v>
      </c>
      <c r="J20" s="40">
        <v>0.51</v>
      </c>
      <c r="K20" s="40">
        <v>0</v>
      </c>
      <c r="L20" s="40">
        <v>12.25</v>
      </c>
      <c r="M20" s="40">
        <v>802.35</v>
      </c>
      <c r="N20" s="41">
        <v>12.25</v>
      </c>
      <c r="O20" s="40">
        <v>802.35</v>
      </c>
      <c r="P20" s="42">
        <f t="shared" si="0"/>
        <v>1.5267651274381504E-2</v>
      </c>
      <c r="Q20" s="43">
        <v>79.599999999999994</v>
      </c>
      <c r="R20" s="44">
        <f t="shared" si="3"/>
        <v>1.2153050414407676</v>
      </c>
      <c r="S20" s="45">
        <f t="shared" si="1"/>
        <v>916.05907646289018</v>
      </c>
      <c r="T20" s="46">
        <f t="shared" si="2"/>
        <v>72.918302486446052</v>
      </c>
    </row>
    <row r="21" spans="1:20" x14ac:dyDescent="0.2">
      <c r="A21" s="47" t="s">
        <v>24</v>
      </c>
      <c r="B21" s="23">
        <v>2</v>
      </c>
      <c r="C21" s="14" t="s">
        <v>68</v>
      </c>
      <c r="D21" s="14" t="s">
        <v>35</v>
      </c>
      <c r="E21" s="23">
        <v>9</v>
      </c>
      <c r="F21" s="23">
        <v>1979</v>
      </c>
      <c r="G21" s="24">
        <v>10.6</v>
      </c>
      <c r="H21" s="24">
        <v>0.68</v>
      </c>
      <c r="I21" s="24">
        <v>1.95</v>
      </c>
      <c r="J21" s="24">
        <v>2.5000000000000001E-2</v>
      </c>
      <c r="K21" s="24">
        <v>0</v>
      </c>
      <c r="L21" s="24">
        <v>7.93</v>
      </c>
      <c r="M21" s="24">
        <v>513.1</v>
      </c>
      <c r="N21" s="25">
        <v>7.93</v>
      </c>
      <c r="O21" s="24">
        <v>513.1</v>
      </c>
      <c r="P21" s="26">
        <f t="shared" si="0"/>
        <v>1.545507698304424E-2</v>
      </c>
      <c r="Q21" s="43">
        <v>79.599999999999994</v>
      </c>
      <c r="R21" s="27">
        <f t="shared" si="3"/>
        <v>1.2302241278503214</v>
      </c>
      <c r="S21" s="45">
        <f t="shared" si="1"/>
        <v>927.30461898265435</v>
      </c>
      <c r="T21" s="28">
        <f t="shared" si="2"/>
        <v>73.81344767101929</v>
      </c>
    </row>
    <row r="22" spans="1:20" x14ac:dyDescent="0.2">
      <c r="A22" s="47" t="s">
        <v>24</v>
      </c>
      <c r="B22" s="23">
        <v>3</v>
      </c>
      <c r="C22" s="14" t="s">
        <v>69</v>
      </c>
      <c r="D22" s="14" t="s">
        <v>35</v>
      </c>
      <c r="E22" s="23">
        <v>11</v>
      </c>
      <c r="F22" s="23">
        <v>1975</v>
      </c>
      <c r="G22" s="24">
        <v>7.04</v>
      </c>
      <c r="H22" s="24">
        <v>0.68</v>
      </c>
      <c r="I22" s="24">
        <v>1.31</v>
      </c>
      <c r="J22" s="24">
        <v>7.0000000000000007E-2</v>
      </c>
      <c r="K22" s="24">
        <v>0.89</v>
      </c>
      <c r="L22" s="24">
        <v>4.0599999999999996</v>
      </c>
      <c r="M22" s="24">
        <v>464.11</v>
      </c>
      <c r="N22" s="25">
        <v>4.96</v>
      </c>
      <c r="O22" s="24">
        <v>279.64</v>
      </c>
      <c r="P22" s="26">
        <f t="shared" si="0"/>
        <v>1.7737090544986411E-2</v>
      </c>
      <c r="Q22" s="43">
        <v>79.599999999999994</v>
      </c>
      <c r="R22" s="27">
        <f t="shared" si="3"/>
        <v>1.4118724073809181</v>
      </c>
      <c r="S22" s="45">
        <f t="shared" si="1"/>
        <v>1064.2254326991847</v>
      </c>
      <c r="T22" s="28">
        <f t="shared" si="2"/>
        <v>84.712344442855098</v>
      </c>
    </row>
    <row r="23" spans="1:20" x14ac:dyDescent="0.2">
      <c r="A23" s="47" t="s">
        <v>24</v>
      </c>
      <c r="B23" s="23">
        <v>4</v>
      </c>
      <c r="C23" s="14" t="s">
        <v>70</v>
      </c>
      <c r="D23" s="14" t="s">
        <v>47</v>
      </c>
      <c r="E23" s="23">
        <v>51</v>
      </c>
      <c r="F23" s="23">
        <v>1968</v>
      </c>
      <c r="G23" s="24">
        <v>62.82</v>
      </c>
      <c r="H23" s="24">
        <v>4.49</v>
      </c>
      <c r="I23" s="24">
        <v>10.01</v>
      </c>
      <c r="J23" s="24">
        <v>0.39</v>
      </c>
      <c r="K23" s="24">
        <v>0</v>
      </c>
      <c r="L23" s="24">
        <v>47.9</v>
      </c>
      <c r="M23" s="24">
        <v>2686.64</v>
      </c>
      <c r="N23" s="25">
        <v>47.9</v>
      </c>
      <c r="O23" s="24">
        <v>2686.64</v>
      </c>
      <c r="P23" s="26">
        <f t="shared" si="0"/>
        <v>1.7828961081499568E-2</v>
      </c>
      <c r="Q23" s="43">
        <v>79.599999999999994</v>
      </c>
      <c r="R23" s="27">
        <f t="shared" si="3"/>
        <v>1.4191853020873655</v>
      </c>
      <c r="S23" s="45">
        <f t="shared" si="1"/>
        <v>1069.7376648899742</v>
      </c>
      <c r="T23" s="28">
        <f t="shared" si="2"/>
        <v>85.15111812524195</v>
      </c>
    </row>
    <row r="24" spans="1:20" x14ac:dyDescent="0.2">
      <c r="A24" s="47" t="s">
        <v>24</v>
      </c>
      <c r="B24" s="23">
        <v>5</v>
      </c>
      <c r="C24" s="14" t="s">
        <v>71</v>
      </c>
      <c r="D24" s="14" t="s">
        <v>47</v>
      </c>
      <c r="E24" s="23">
        <v>40</v>
      </c>
      <c r="F24" s="23">
        <v>1973</v>
      </c>
      <c r="G24" s="24">
        <v>46</v>
      </c>
      <c r="H24" s="24">
        <v>3.3</v>
      </c>
      <c r="I24" s="24">
        <v>6.5</v>
      </c>
      <c r="J24" s="24">
        <v>0.31</v>
      </c>
      <c r="K24" s="24">
        <v>3.5</v>
      </c>
      <c r="L24" s="24">
        <v>32.26</v>
      </c>
      <c r="M24" s="24">
        <v>2006.8</v>
      </c>
      <c r="N24" s="25">
        <v>35.840000000000003</v>
      </c>
      <c r="O24" s="24">
        <v>1939.5</v>
      </c>
      <c r="P24" s="26">
        <f t="shared" si="0"/>
        <v>1.8478989430265533E-2</v>
      </c>
      <c r="Q24" s="43">
        <v>79.599999999999994</v>
      </c>
      <c r="R24" s="27">
        <f t="shared" si="3"/>
        <v>1.4709275586491364</v>
      </c>
      <c r="S24" s="45">
        <f t="shared" si="1"/>
        <v>1108.7393658159319</v>
      </c>
      <c r="T24" s="28">
        <f t="shared" si="2"/>
        <v>88.255653518948179</v>
      </c>
    </row>
    <row r="25" spans="1:20" x14ac:dyDescent="0.2">
      <c r="A25" s="47" t="s">
        <v>24</v>
      </c>
      <c r="B25" s="23">
        <v>6</v>
      </c>
      <c r="C25" s="14" t="s">
        <v>80</v>
      </c>
      <c r="D25" s="14" t="s">
        <v>47</v>
      </c>
      <c r="E25" s="23">
        <v>32</v>
      </c>
      <c r="F25" s="23">
        <v>1988</v>
      </c>
      <c r="G25" s="24">
        <v>37.6</v>
      </c>
      <c r="H25" s="24">
        <v>2.7</v>
      </c>
      <c r="I25" s="24">
        <v>5.7</v>
      </c>
      <c r="J25" s="24">
        <v>0.23</v>
      </c>
      <c r="K25" s="24">
        <v>0</v>
      </c>
      <c r="L25" s="24">
        <v>29.21</v>
      </c>
      <c r="M25" s="24">
        <v>1581.65</v>
      </c>
      <c r="N25" s="25">
        <v>29.12</v>
      </c>
      <c r="O25" s="24">
        <v>1581.65</v>
      </c>
      <c r="P25" s="26">
        <f t="shared" si="0"/>
        <v>1.8411152909935825E-2</v>
      </c>
      <c r="Q25" s="43">
        <v>79.599999999999994</v>
      </c>
      <c r="R25" s="27">
        <f t="shared" si="3"/>
        <v>1.4655277716308914</v>
      </c>
      <c r="S25" s="45">
        <f t="shared" si="1"/>
        <v>1104.6691745961493</v>
      </c>
      <c r="T25" s="28">
        <f t="shared" si="2"/>
        <v>87.931666297853482</v>
      </c>
    </row>
    <row r="26" spans="1:20" x14ac:dyDescent="0.2">
      <c r="A26" s="47" t="s">
        <v>24</v>
      </c>
      <c r="B26" s="23">
        <v>7</v>
      </c>
      <c r="C26" s="14" t="s">
        <v>72</v>
      </c>
      <c r="D26" s="14" t="s">
        <v>47</v>
      </c>
      <c r="E26" s="23">
        <v>40</v>
      </c>
      <c r="F26" s="23">
        <v>1992</v>
      </c>
      <c r="G26" s="24">
        <v>55.41</v>
      </c>
      <c r="H26" s="24">
        <v>4.5999999999999996</v>
      </c>
      <c r="I26" s="24">
        <v>7.9</v>
      </c>
      <c r="J26" s="24">
        <v>0.37</v>
      </c>
      <c r="K26" s="24">
        <v>0</v>
      </c>
      <c r="L26" s="24">
        <v>42.39</v>
      </c>
      <c r="M26" s="24">
        <v>2264.86</v>
      </c>
      <c r="N26" s="25">
        <v>42.39</v>
      </c>
      <c r="O26" s="24">
        <v>2264.86</v>
      </c>
      <c r="P26" s="26">
        <f t="shared" si="0"/>
        <v>1.8716388650954142E-2</v>
      </c>
      <c r="Q26" s="43">
        <v>79.599999999999994</v>
      </c>
      <c r="R26" s="27">
        <f t="shared" si="3"/>
        <v>1.4898245366159495</v>
      </c>
      <c r="S26" s="45">
        <f t="shared" si="1"/>
        <v>1122.9833190572485</v>
      </c>
      <c r="T26" s="28">
        <f t="shared" si="2"/>
        <v>89.389472196956973</v>
      </c>
    </row>
    <row r="27" spans="1:20" x14ac:dyDescent="0.2">
      <c r="A27" s="47" t="s">
        <v>24</v>
      </c>
      <c r="B27" s="23">
        <v>8</v>
      </c>
      <c r="C27" s="14" t="s">
        <v>73</v>
      </c>
      <c r="D27" s="14" t="s">
        <v>47</v>
      </c>
      <c r="E27" s="23">
        <v>70</v>
      </c>
      <c r="F27" s="23">
        <v>1977</v>
      </c>
      <c r="G27" s="24">
        <v>82.3</v>
      </c>
      <c r="H27" s="24">
        <v>5.39</v>
      </c>
      <c r="I27" s="24">
        <v>13.06</v>
      </c>
      <c r="J27" s="24">
        <v>0.31</v>
      </c>
      <c r="K27" s="24">
        <v>0</v>
      </c>
      <c r="L27" s="24">
        <v>63.52</v>
      </c>
      <c r="M27" s="24">
        <v>3369.42</v>
      </c>
      <c r="N27" s="25">
        <v>63.52</v>
      </c>
      <c r="O27" s="24">
        <v>3369.42</v>
      </c>
      <c r="P27" s="26">
        <f t="shared" si="0"/>
        <v>1.8851909230668779E-2</v>
      </c>
      <c r="Q27" s="43">
        <v>79.599999999999994</v>
      </c>
      <c r="R27" s="27">
        <f t="shared" si="3"/>
        <v>1.5006119747612348</v>
      </c>
      <c r="S27" s="45">
        <f t="shared" si="1"/>
        <v>1131.1145538401267</v>
      </c>
      <c r="T27" s="28">
        <f t="shared" si="2"/>
        <v>90.036718485674072</v>
      </c>
    </row>
    <row r="28" spans="1:20" x14ac:dyDescent="0.2">
      <c r="A28" s="47" t="s">
        <v>24</v>
      </c>
      <c r="B28" s="23">
        <v>9</v>
      </c>
      <c r="C28" s="14" t="s">
        <v>74</v>
      </c>
      <c r="D28" s="14" t="s">
        <v>47</v>
      </c>
      <c r="E28" s="23">
        <v>30</v>
      </c>
      <c r="F28" s="23">
        <v>1973</v>
      </c>
      <c r="G28" s="24">
        <v>40.1</v>
      </c>
      <c r="H28" s="24">
        <v>2.2999999999999998</v>
      </c>
      <c r="I28" s="24">
        <v>5.17</v>
      </c>
      <c r="J28" s="24">
        <v>-0.2</v>
      </c>
      <c r="K28" s="24">
        <v>0</v>
      </c>
      <c r="L28" s="24">
        <v>32.880000000000003</v>
      </c>
      <c r="M28" s="24">
        <v>1702.83</v>
      </c>
      <c r="N28" s="25">
        <v>32.799999999999997</v>
      </c>
      <c r="O28" s="24">
        <v>1702.83</v>
      </c>
      <c r="P28" s="26">
        <f t="shared" si="0"/>
        <v>1.9262051995795233E-2</v>
      </c>
      <c r="Q28" s="43">
        <v>79.599999999999994</v>
      </c>
      <c r="R28" s="27">
        <f t="shared" si="3"/>
        <v>1.5332593388653004</v>
      </c>
      <c r="S28" s="45">
        <f t="shared" si="1"/>
        <v>1155.723119747714</v>
      </c>
      <c r="T28" s="28">
        <f t="shared" si="2"/>
        <v>91.995560331918028</v>
      </c>
    </row>
    <row r="29" spans="1:20" ht="13.5" thickBot="1" x14ac:dyDescent="0.25">
      <c r="A29" s="48" t="s">
        <v>24</v>
      </c>
      <c r="B29" s="49">
        <v>10</v>
      </c>
      <c r="C29" s="50" t="s">
        <v>75</v>
      </c>
      <c r="D29" s="50" t="s">
        <v>47</v>
      </c>
      <c r="E29" s="49">
        <v>22</v>
      </c>
      <c r="F29" s="49">
        <v>1991</v>
      </c>
      <c r="G29" s="51">
        <v>29.3</v>
      </c>
      <c r="H29" s="51">
        <v>2.2999999999999998</v>
      </c>
      <c r="I29" s="51">
        <v>3.78</v>
      </c>
      <c r="J29" s="51">
        <v>0.37</v>
      </c>
      <c r="K29" s="51">
        <v>0</v>
      </c>
      <c r="L29" s="51">
        <v>22.81</v>
      </c>
      <c r="M29" s="51">
        <v>1170.08</v>
      </c>
      <c r="N29" s="52">
        <v>22.81</v>
      </c>
      <c r="O29" s="51">
        <v>1170.08</v>
      </c>
      <c r="P29" s="53">
        <f t="shared" si="0"/>
        <v>1.9494393545740462E-2</v>
      </c>
      <c r="Q29" s="43">
        <v>79.599999999999994</v>
      </c>
      <c r="R29" s="54">
        <f t="shared" si="3"/>
        <v>1.5517537262409407</v>
      </c>
      <c r="S29" s="55">
        <f t="shared" si="1"/>
        <v>1169.6636127444278</v>
      </c>
      <c r="T29" s="56">
        <f t="shared" si="2"/>
        <v>93.10522357445646</v>
      </c>
    </row>
    <row r="30" spans="1:20" ht="12.75" customHeight="1" thickBot="1" x14ac:dyDescent="0.25">
      <c r="A30" s="12" t="s">
        <v>25</v>
      </c>
      <c r="B30" s="13">
        <v>1</v>
      </c>
      <c r="C30" s="15" t="s">
        <v>57</v>
      </c>
      <c r="D30" s="15" t="s">
        <v>47</v>
      </c>
      <c r="E30" s="13">
        <v>40</v>
      </c>
      <c r="F30" s="13">
        <v>1995</v>
      </c>
      <c r="G30" s="16">
        <v>60.18</v>
      </c>
      <c r="H30" s="16">
        <v>4.28</v>
      </c>
      <c r="I30" s="16">
        <v>6.5</v>
      </c>
      <c r="J30" s="16">
        <v>0.86599999999999999</v>
      </c>
      <c r="K30" s="16">
        <v>0</v>
      </c>
      <c r="L30" s="16">
        <v>48.49</v>
      </c>
      <c r="M30" s="16">
        <v>2352.8000000000002</v>
      </c>
      <c r="N30" s="17">
        <v>48.49</v>
      </c>
      <c r="O30" s="16">
        <v>2352.8000000000002</v>
      </c>
      <c r="P30" s="18">
        <f t="shared" si="0"/>
        <v>2.060948656919415E-2</v>
      </c>
      <c r="Q30" s="19">
        <v>79.599999999999994</v>
      </c>
      <c r="R30" s="20">
        <f t="shared" si="3"/>
        <v>1.6405151309078543</v>
      </c>
      <c r="S30" s="57">
        <f t="shared" si="1"/>
        <v>1236.5691941516491</v>
      </c>
      <c r="T30" s="21">
        <f t="shared" si="2"/>
        <v>98.430907854471258</v>
      </c>
    </row>
    <row r="31" spans="1:20" ht="12.75" customHeight="1" thickBot="1" x14ac:dyDescent="0.25">
      <c r="A31" s="22" t="s">
        <v>25</v>
      </c>
      <c r="B31" s="38">
        <v>2</v>
      </c>
      <c r="C31" s="39" t="s">
        <v>58</v>
      </c>
      <c r="D31" s="39" t="s">
        <v>47</v>
      </c>
      <c r="E31" s="38">
        <v>20</v>
      </c>
      <c r="F31" s="38">
        <v>1971</v>
      </c>
      <c r="G31" s="40">
        <v>23.9</v>
      </c>
      <c r="H31" s="40">
        <v>0.63</v>
      </c>
      <c r="I31" s="40">
        <v>4.78</v>
      </c>
      <c r="J31" s="40">
        <v>0.33</v>
      </c>
      <c r="K31" s="40">
        <v>1.8</v>
      </c>
      <c r="L31" s="40">
        <v>16.32</v>
      </c>
      <c r="M31" s="40">
        <v>1001.53</v>
      </c>
      <c r="N31" s="41">
        <v>18.14</v>
      </c>
      <c r="O31" s="40">
        <v>847.36</v>
      </c>
      <c r="P31" s="26">
        <f t="shared" si="0"/>
        <v>2.1407666163141995E-2</v>
      </c>
      <c r="Q31" s="19">
        <v>79.599999999999994</v>
      </c>
      <c r="R31" s="27">
        <f t="shared" si="3"/>
        <v>1.7040502265861026</v>
      </c>
      <c r="S31" s="45">
        <f t="shared" si="1"/>
        <v>1284.4599697885196</v>
      </c>
      <c r="T31" s="28">
        <f t="shared" si="2"/>
        <v>102.24301359516615</v>
      </c>
    </row>
    <row r="32" spans="1:20" ht="12.75" customHeight="1" thickBot="1" x14ac:dyDescent="0.25">
      <c r="A32" s="22" t="s">
        <v>25</v>
      </c>
      <c r="B32" s="38">
        <v>3</v>
      </c>
      <c r="C32" s="39" t="s">
        <v>59</v>
      </c>
      <c r="D32" s="39" t="s">
        <v>47</v>
      </c>
      <c r="E32" s="38">
        <v>26</v>
      </c>
      <c r="F32" s="38">
        <v>1960</v>
      </c>
      <c r="G32" s="40">
        <v>19.100000000000001</v>
      </c>
      <c r="H32" s="40">
        <v>0</v>
      </c>
      <c r="I32" s="40">
        <v>0</v>
      </c>
      <c r="J32" s="40">
        <v>0</v>
      </c>
      <c r="K32" s="40">
        <v>0</v>
      </c>
      <c r="L32" s="40">
        <v>19.100000000000001</v>
      </c>
      <c r="M32" s="40">
        <v>896.54</v>
      </c>
      <c r="N32" s="41">
        <v>19.100000000000001</v>
      </c>
      <c r="O32" s="40">
        <v>896.54</v>
      </c>
      <c r="P32" s="26">
        <f t="shared" si="0"/>
        <v>2.1304124746246683E-2</v>
      </c>
      <c r="Q32" s="19">
        <v>79.599999999999994</v>
      </c>
      <c r="R32" s="27">
        <f t="shared" si="3"/>
        <v>1.6958083298012359</v>
      </c>
      <c r="S32" s="45">
        <f t="shared" si="1"/>
        <v>1278.247484774801</v>
      </c>
      <c r="T32" s="28">
        <f t="shared" si="2"/>
        <v>101.74849978807416</v>
      </c>
    </row>
    <row r="33" spans="1:20" ht="12.75" customHeight="1" thickBot="1" x14ac:dyDescent="0.25">
      <c r="A33" s="22" t="s">
        <v>25</v>
      </c>
      <c r="B33" s="38">
        <v>4</v>
      </c>
      <c r="C33" s="39" t="s">
        <v>81</v>
      </c>
      <c r="D33" s="39" t="s">
        <v>47</v>
      </c>
      <c r="E33" s="38">
        <v>40</v>
      </c>
      <c r="F33" s="38">
        <v>1981</v>
      </c>
      <c r="G33" s="40">
        <v>61.08</v>
      </c>
      <c r="H33" s="40">
        <v>3.5</v>
      </c>
      <c r="I33" s="40">
        <v>8.4</v>
      </c>
      <c r="J33" s="40">
        <v>7.0000000000000007E-2</v>
      </c>
      <c r="K33" s="40">
        <v>0</v>
      </c>
      <c r="L33" s="40">
        <v>49.04</v>
      </c>
      <c r="M33" s="40">
        <v>2265.0500000000002</v>
      </c>
      <c r="N33" s="41">
        <v>49.04</v>
      </c>
      <c r="O33" s="40">
        <v>2265.0500000000002</v>
      </c>
      <c r="P33" s="26">
        <f t="shared" si="0"/>
        <v>2.1650736186839142E-2</v>
      </c>
      <c r="Q33" s="19">
        <v>79.599999999999994</v>
      </c>
      <c r="R33" s="27">
        <f t="shared" si="3"/>
        <v>1.7233986004723956</v>
      </c>
      <c r="S33" s="45">
        <f t="shared" si="1"/>
        <v>1299.0441712103484</v>
      </c>
      <c r="T33" s="28">
        <f t="shared" si="2"/>
        <v>103.40391602834373</v>
      </c>
    </row>
    <row r="34" spans="1:20" ht="12.75" customHeight="1" thickBot="1" x14ac:dyDescent="0.25">
      <c r="A34" s="22" t="s">
        <v>25</v>
      </c>
      <c r="B34" s="38">
        <v>5</v>
      </c>
      <c r="C34" s="39" t="s">
        <v>60</v>
      </c>
      <c r="D34" s="39" t="s">
        <v>61</v>
      </c>
      <c r="E34" s="38">
        <v>12</v>
      </c>
      <c r="F34" s="38">
        <v>1960</v>
      </c>
      <c r="G34" s="40">
        <v>13.7</v>
      </c>
      <c r="H34" s="40">
        <v>0.89</v>
      </c>
      <c r="I34" s="40">
        <v>0.36</v>
      </c>
      <c r="J34" s="40">
        <v>0.42</v>
      </c>
      <c r="K34" s="40">
        <v>0</v>
      </c>
      <c r="L34" s="40">
        <v>12</v>
      </c>
      <c r="M34" s="40">
        <v>553.28</v>
      </c>
      <c r="N34" s="41">
        <v>12</v>
      </c>
      <c r="O34" s="40">
        <v>553.28</v>
      </c>
      <c r="P34" s="26">
        <f t="shared" si="0"/>
        <v>2.1688837478311164E-2</v>
      </c>
      <c r="Q34" s="19">
        <v>79.599999999999994</v>
      </c>
      <c r="R34" s="27">
        <f t="shared" si="3"/>
        <v>1.7264314632735684</v>
      </c>
      <c r="S34" s="45">
        <f t="shared" si="1"/>
        <v>1301.3302486986697</v>
      </c>
      <c r="T34" s="28">
        <f t="shared" si="2"/>
        <v>103.5858877964141</v>
      </c>
    </row>
    <row r="35" spans="1:20" ht="12.75" customHeight="1" thickBot="1" x14ac:dyDescent="0.25">
      <c r="A35" s="22" t="s">
        <v>25</v>
      </c>
      <c r="B35" s="38">
        <v>6</v>
      </c>
      <c r="C35" s="39" t="s">
        <v>62</v>
      </c>
      <c r="D35" s="39" t="s">
        <v>47</v>
      </c>
      <c r="E35" s="38">
        <v>42</v>
      </c>
      <c r="F35" s="38">
        <v>1994</v>
      </c>
      <c r="G35" s="40">
        <v>69.2</v>
      </c>
      <c r="H35" s="40">
        <v>3.59</v>
      </c>
      <c r="I35" s="40">
        <v>11.91</v>
      </c>
      <c r="J35" s="40">
        <v>0.78</v>
      </c>
      <c r="K35" s="40">
        <v>0</v>
      </c>
      <c r="L35" s="40">
        <v>52.89</v>
      </c>
      <c r="M35" s="40">
        <v>2430.38</v>
      </c>
      <c r="N35" s="41">
        <v>52.89</v>
      </c>
      <c r="O35" s="40">
        <v>2430.38</v>
      </c>
      <c r="P35" s="26">
        <f t="shared" si="0"/>
        <v>2.1762028983121979E-2</v>
      </c>
      <c r="Q35" s="19">
        <v>79.599999999999994</v>
      </c>
      <c r="R35" s="27">
        <f t="shared" si="3"/>
        <v>1.7322575070565094</v>
      </c>
      <c r="S35" s="45">
        <f t="shared" si="1"/>
        <v>1305.7217389873188</v>
      </c>
      <c r="T35" s="28">
        <f t="shared" si="2"/>
        <v>103.93545042339056</v>
      </c>
    </row>
    <row r="36" spans="1:20" ht="12.75" customHeight="1" thickBot="1" x14ac:dyDescent="0.25">
      <c r="A36" s="22" t="s">
        <v>25</v>
      </c>
      <c r="B36" s="38">
        <v>7</v>
      </c>
      <c r="C36" s="39" t="s">
        <v>63</v>
      </c>
      <c r="D36" s="39" t="s">
        <v>47</v>
      </c>
      <c r="E36" s="38">
        <v>41</v>
      </c>
      <c r="F36" s="38">
        <v>1993</v>
      </c>
      <c r="G36" s="40">
        <v>61.75</v>
      </c>
      <c r="H36" s="40">
        <v>2.6</v>
      </c>
      <c r="I36" s="40">
        <v>8.36</v>
      </c>
      <c r="J36" s="40">
        <v>1.1499999999999999</v>
      </c>
      <c r="K36" s="40">
        <v>0</v>
      </c>
      <c r="L36" s="40">
        <v>49.55</v>
      </c>
      <c r="M36" s="40">
        <v>2255.6999999999998</v>
      </c>
      <c r="N36" s="41">
        <v>49.55</v>
      </c>
      <c r="O36" s="40">
        <v>2255.6999999999998</v>
      </c>
      <c r="P36" s="26">
        <f t="shared" si="0"/>
        <v>2.19665735691803E-2</v>
      </c>
      <c r="Q36" s="19">
        <v>79.599999999999994</v>
      </c>
      <c r="R36" s="27">
        <f t="shared" si="3"/>
        <v>1.7485392561067516</v>
      </c>
      <c r="S36" s="45">
        <f t="shared" si="1"/>
        <v>1317.9944141508179</v>
      </c>
      <c r="T36" s="28">
        <f t="shared" si="2"/>
        <v>104.91235536640509</v>
      </c>
    </row>
    <row r="37" spans="1:20" ht="12.75" customHeight="1" thickBot="1" x14ac:dyDescent="0.25">
      <c r="A37" s="22" t="s">
        <v>25</v>
      </c>
      <c r="B37" s="38">
        <v>8</v>
      </c>
      <c r="C37" s="39" t="s">
        <v>64</v>
      </c>
      <c r="D37" s="39" t="s">
        <v>47</v>
      </c>
      <c r="E37" s="38">
        <v>13</v>
      </c>
      <c r="F37" s="38">
        <v>1985</v>
      </c>
      <c r="G37" s="40">
        <v>18.79</v>
      </c>
      <c r="H37" s="40">
        <v>0.95</v>
      </c>
      <c r="I37" s="40">
        <v>2.78</v>
      </c>
      <c r="J37" s="40">
        <v>-0.18</v>
      </c>
      <c r="K37" s="40">
        <v>0</v>
      </c>
      <c r="L37" s="40">
        <v>15.2</v>
      </c>
      <c r="M37" s="40">
        <v>692.09</v>
      </c>
      <c r="N37" s="41">
        <v>15.2</v>
      </c>
      <c r="O37" s="40">
        <v>692.09</v>
      </c>
      <c r="P37" s="26">
        <f t="shared" si="0"/>
        <v>2.1962461529569852E-2</v>
      </c>
      <c r="Q37" s="19">
        <v>79.599999999999994</v>
      </c>
      <c r="R37" s="27">
        <f t="shared" si="3"/>
        <v>1.7482119377537602</v>
      </c>
      <c r="S37" s="45">
        <f t="shared" si="1"/>
        <v>1317.747691774191</v>
      </c>
      <c r="T37" s="28">
        <f t="shared" si="2"/>
        <v>104.89271626522559</v>
      </c>
    </row>
    <row r="38" spans="1:20" ht="12.75" customHeight="1" thickBot="1" x14ac:dyDescent="0.25">
      <c r="A38" s="22" t="s">
        <v>25</v>
      </c>
      <c r="B38" s="38">
        <v>9</v>
      </c>
      <c r="C38" s="39" t="s">
        <v>65</v>
      </c>
      <c r="D38" s="39" t="s">
        <v>47</v>
      </c>
      <c r="E38" s="38">
        <v>40</v>
      </c>
      <c r="F38" s="38">
        <v>1994</v>
      </c>
      <c r="G38" s="40">
        <v>61.9</v>
      </c>
      <c r="H38" s="40">
        <v>2.8</v>
      </c>
      <c r="I38" s="40">
        <v>8.3000000000000007</v>
      </c>
      <c r="J38" s="40">
        <v>1.57</v>
      </c>
      <c r="K38" s="40">
        <v>0</v>
      </c>
      <c r="L38" s="40">
        <v>49.2</v>
      </c>
      <c r="M38" s="40">
        <v>2220.21</v>
      </c>
      <c r="N38" s="41">
        <v>49.2</v>
      </c>
      <c r="O38" s="40">
        <v>2220.21</v>
      </c>
      <c r="P38" s="26">
        <f t="shared" si="0"/>
        <v>2.2160065939708408E-2</v>
      </c>
      <c r="Q38" s="19">
        <v>79.599999999999994</v>
      </c>
      <c r="R38" s="27">
        <f t="shared" si="3"/>
        <v>1.7639412488007891</v>
      </c>
      <c r="S38" s="45">
        <f t="shared" si="1"/>
        <v>1329.6039563825043</v>
      </c>
      <c r="T38" s="28">
        <f t="shared" si="2"/>
        <v>105.83647492804734</v>
      </c>
    </row>
    <row r="39" spans="1:20" ht="13.5" thickBot="1" x14ac:dyDescent="0.25">
      <c r="A39" s="29" t="s">
        <v>25</v>
      </c>
      <c r="B39" s="30">
        <v>10</v>
      </c>
      <c r="C39" s="31" t="s">
        <v>66</v>
      </c>
      <c r="D39" s="31" t="s">
        <v>47</v>
      </c>
      <c r="E39" s="30">
        <v>52</v>
      </c>
      <c r="F39" s="30">
        <v>1966</v>
      </c>
      <c r="G39" s="32">
        <v>74.66</v>
      </c>
      <c r="H39" s="32">
        <v>4.4000000000000004</v>
      </c>
      <c r="I39" s="32">
        <v>9.98</v>
      </c>
      <c r="J39" s="32">
        <v>1.1100000000000001</v>
      </c>
      <c r="K39" s="32">
        <v>0</v>
      </c>
      <c r="L39" s="32">
        <v>59.11</v>
      </c>
      <c r="M39" s="32">
        <v>2656.83</v>
      </c>
      <c r="N39" s="33">
        <v>59.11</v>
      </c>
      <c r="O39" s="32">
        <v>2656.83</v>
      </c>
      <c r="P39" s="34">
        <f t="shared" si="0"/>
        <v>2.2248318484810847E-2</v>
      </c>
      <c r="Q39" s="19">
        <v>79.599999999999994</v>
      </c>
      <c r="R39" s="35">
        <f t="shared" si="3"/>
        <v>1.7709661513909434</v>
      </c>
      <c r="S39" s="58">
        <f t="shared" si="1"/>
        <v>1334.8991090886509</v>
      </c>
      <c r="T39" s="36">
        <f t="shared" si="2"/>
        <v>106.2579690834566</v>
      </c>
    </row>
    <row r="40" spans="1:20" ht="12.75" customHeight="1" thickBot="1" x14ac:dyDescent="0.25">
      <c r="A40" s="59" t="s">
        <v>26</v>
      </c>
      <c r="B40" s="13">
        <v>1</v>
      </c>
      <c r="C40" s="15" t="s">
        <v>56</v>
      </c>
      <c r="D40" s="15" t="s">
        <v>47</v>
      </c>
      <c r="E40" s="13">
        <v>27</v>
      </c>
      <c r="F40" s="13">
        <v>1987</v>
      </c>
      <c r="G40" s="16">
        <v>39.590000000000003</v>
      </c>
      <c r="H40" s="16">
        <v>1.8</v>
      </c>
      <c r="I40" s="16">
        <v>2.89</v>
      </c>
      <c r="J40" s="16">
        <v>0.18</v>
      </c>
      <c r="K40" s="16">
        <v>0</v>
      </c>
      <c r="L40" s="16">
        <v>34.700000000000003</v>
      </c>
      <c r="M40" s="16">
        <v>1110.1400000000001</v>
      </c>
      <c r="N40" s="17">
        <v>34.700000000000003</v>
      </c>
      <c r="O40" s="16">
        <v>1110.1400000000001</v>
      </c>
      <c r="P40" s="18">
        <f t="shared" si="0"/>
        <v>3.1257318896715729E-2</v>
      </c>
      <c r="Q40" s="19">
        <v>79.599999999999994</v>
      </c>
      <c r="R40" s="20">
        <f t="shared" si="3"/>
        <v>2.4880825841785716</v>
      </c>
      <c r="S40" s="57">
        <f t="shared" si="1"/>
        <v>1875.4391338029436</v>
      </c>
      <c r="T40" s="21">
        <f t="shared" si="2"/>
        <v>149.2849550507143</v>
      </c>
    </row>
    <row r="41" spans="1:20" ht="13.5" thickBot="1" x14ac:dyDescent="0.25">
      <c r="A41" s="47" t="s">
        <v>26</v>
      </c>
      <c r="B41" s="23">
        <v>2</v>
      </c>
      <c r="C41" s="14" t="s">
        <v>54</v>
      </c>
      <c r="D41" s="14" t="s">
        <v>47</v>
      </c>
      <c r="E41" s="23">
        <v>6</v>
      </c>
      <c r="F41" s="23">
        <v>1986</v>
      </c>
      <c r="G41" s="24">
        <v>13.93</v>
      </c>
      <c r="H41" s="24">
        <v>0.44900000000000001</v>
      </c>
      <c r="I41" s="24">
        <v>1.43</v>
      </c>
      <c r="J41" s="24">
        <v>-0.09</v>
      </c>
      <c r="K41" s="24">
        <v>0</v>
      </c>
      <c r="L41" s="24">
        <v>12.13</v>
      </c>
      <c r="M41" s="24">
        <v>378.43</v>
      </c>
      <c r="N41" s="25">
        <v>12.13</v>
      </c>
      <c r="O41" s="24">
        <v>378.43</v>
      </c>
      <c r="P41" s="26">
        <f t="shared" si="0"/>
        <v>3.2053484131807732E-2</v>
      </c>
      <c r="Q41" s="19">
        <v>79.599999999999994</v>
      </c>
      <c r="R41" s="27">
        <f t="shared" si="3"/>
        <v>2.5514573368918954</v>
      </c>
      <c r="S41" s="45">
        <f t="shared" si="1"/>
        <v>1923.2090479084638</v>
      </c>
      <c r="T41" s="28">
        <f t="shared" si="2"/>
        <v>153.0874402135137</v>
      </c>
    </row>
    <row r="42" spans="1:20" ht="13.5" thickBot="1" x14ac:dyDescent="0.25">
      <c r="A42" s="47" t="s">
        <v>26</v>
      </c>
      <c r="B42" s="23">
        <v>3</v>
      </c>
      <c r="C42" s="14" t="s">
        <v>52</v>
      </c>
      <c r="D42" s="14" t="s">
        <v>47</v>
      </c>
      <c r="E42" s="23">
        <v>15</v>
      </c>
      <c r="F42" s="23">
        <v>1960</v>
      </c>
      <c r="G42" s="24">
        <v>17.100000000000001</v>
      </c>
      <c r="H42" s="24">
        <v>0</v>
      </c>
      <c r="I42" s="24">
        <v>0</v>
      </c>
      <c r="J42" s="24">
        <v>0</v>
      </c>
      <c r="K42" s="24">
        <v>0</v>
      </c>
      <c r="L42" s="24">
        <v>17.100000000000001</v>
      </c>
      <c r="M42" s="24">
        <v>526.47</v>
      </c>
      <c r="N42" s="25">
        <v>17.100000000000001</v>
      </c>
      <c r="O42" s="24">
        <v>526.47</v>
      </c>
      <c r="P42" s="26">
        <f t="shared" si="0"/>
        <v>3.2480483218417004E-2</v>
      </c>
      <c r="Q42" s="19">
        <v>79.599999999999994</v>
      </c>
      <c r="R42" s="27">
        <f t="shared" si="3"/>
        <v>2.5854464641859933</v>
      </c>
      <c r="S42" s="45">
        <f t="shared" si="1"/>
        <v>1948.8289931050201</v>
      </c>
      <c r="T42" s="28">
        <f t="shared" si="2"/>
        <v>155.12678785115958</v>
      </c>
    </row>
    <row r="43" spans="1:20" ht="13.5" thickBot="1" x14ac:dyDescent="0.25">
      <c r="A43" s="47" t="s">
        <v>26</v>
      </c>
      <c r="B43" s="23">
        <v>4</v>
      </c>
      <c r="C43" s="14" t="s">
        <v>51</v>
      </c>
      <c r="D43" s="14" t="s">
        <v>47</v>
      </c>
      <c r="E43" s="23">
        <v>20</v>
      </c>
      <c r="F43" s="23">
        <v>1973</v>
      </c>
      <c r="G43" s="24">
        <v>40.49</v>
      </c>
      <c r="H43" s="24">
        <v>3.38</v>
      </c>
      <c r="I43" s="24">
        <v>4.42</v>
      </c>
      <c r="J43" s="24">
        <v>1.86</v>
      </c>
      <c r="K43" s="24">
        <v>0</v>
      </c>
      <c r="L43" s="24">
        <v>30.8</v>
      </c>
      <c r="M43" s="24">
        <v>948.15</v>
      </c>
      <c r="N43" s="25">
        <v>30.8</v>
      </c>
      <c r="O43" s="24">
        <v>948.15</v>
      </c>
      <c r="P43" s="26">
        <f t="shared" si="0"/>
        <v>3.2484311554079E-2</v>
      </c>
      <c r="Q43" s="19">
        <v>79.599999999999994</v>
      </c>
      <c r="R43" s="27">
        <f t="shared" si="3"/>
        <v>2.585751199704688</v>
      </c>
      <c r="S43" s="45">
        <f t="shared" si="1"/>
        <v>1949.05869324474</v>
      </c>
      <c r="T43" s="28">
        <f t="shared" si="2"/>
        <v>155.14507198228128</v>
      </c>
    </row>
    <row r="44" spans="1:20" ht="13.5" thickBot="1" x14ac:dyDescent="0.25">
      <c r="A44" s="47" t="s">
        <v>26</v>
      </c>
      <c r="B44" s="23">
        <v>5</v>
      </c>
      <c r="C44" s="14" t="s">
        <v>53</v>
      </c>
      <c r="D44" s="14" t="s">
        <v>47</v>
      </c>
      <c r="E44" s="23">
        <v>12</v>
      </c>
      <c r="F44" s="23">
        <v>1963</v>
      </c>
      <c r="G44" s="24">
        <v>18.68</v>
      </c>
      <c r="H44" s="24">
        <v>0.95</v>
      </c>
      <c r="I44" s="24">
        <v>2.82</v>
      </c>
      <c r="J44" s="24">
        <v>1.6E-2</v>
      </c>
      <c r="K44" s="24">
        <v>2.67</v>
      </c>
      <c r="L44" s="24">
        <v>12.207000000000001</v>
      </c>
      <c r="M44" s="24">
        <v>495.62</v>
      </c>
      <c r="N44" s="25">
        <v>14.88</v>
      </c>
      <c r="O44" s="24">
        <v>455.95</v>
      </c>
      <c r="P44" s="26">
        <f t="shared" si="0"/>
        <v>3.2635157363746024E-2</v>
      </c>
      <c r="Q44" s="19">
        <v>79.599999999999994</v>
      </c>
      <c r="R44" s="27">
        <f t="shared" si="3"/>
        <v>2.5977585261541836</v>
      </c>
      <c r="S44" s="45">
        <f t="shared" si="1"/>
        <v>1958.1094418247615</v>
      </c>
      <c r="T44" s="28">
        <f t="shared" si="2"/>
        <v>155.86551156925103</v>
      </c>
    </row>
    <row r="45" spans="1:20" ht="13.5" thickBot="1" x14ac:dyDescent="0.25">
      <c r="A45" s="47" t="s">
        <v>26</v>
      </c>
      <c r="B45" s="23">
        <v>6</v>
      </c>
      <c r="C45" s="14" t="s">
        <v>55</v>
      </c>
      <c r="D45" s="14" t="s">
        <v>47</v>
      </c>
      <c r="E45" s="23">
        <v>10</v>
      </c>
      <c r="F45" s="23">
        <v>1978</v>
      </c>
      <c r="G45" s="24">
        <v>15.3</v>
      </c>
      <c r="H45" s="24">
        <v>0.37</v>
      </c>
      <c r="I45" s="24">
        <v>1.78</v>
      </c>
      <c r="J45" s="24">
        <v>0.39</v>
      </c>
      <c r="K45" s="24">
        <v>2.29</v>
      </c>
      <c r="L45" s="24">
        <v>10.45</v>
      </c>
      <c r="M45" s="24">
        <v>494.15</v>
      </c>
      <c r="N45" s="25">
        <v>12.75</v>
      </c>
      <c r="O45" s="24">
        <v>388.54</v>
      </c>
      <c r="P45" s="26">
        <f t="shared" si="0"/>
        <v>3.281515416688114E-2</v>
      </c>
      <c r="Q45" s="19">
        <v>79.599999999999994</v>
      </c>
      <c r="R45" s="27">
        <f t="shared" si="3"/>
        <v>2.6120862716837387</v>
      </c>
      <c r="S45" s="45">
        <f t="shared" si="1"/>
        <v>1968.9092500128684</v>
      </c>
      <c r="T45" s="28">
        <f t="shared" si="2"/>
        <v>156.72517630102431</v>
      </c>
    </row>
    <row r="46" spans="1:20" ht="13.5" thickBot="1" x14ac:dyDescent="0.25">
      <c r="A46" s="47" t="s">
        <v>26</v>
      </c>
      <c r="B46" s="23">
        <v>7</v>
      </c>
      <c r="C46" s="14" t="s">
        <v>50</v>
      </c>
      <c r="D46" s="14" t="s">
        <v>47</v>
      </c>
      <c r="E46" s="23">
        <v>14</v>
      </c>
      <c r="F46" s="23">
        <v>1986</v>
      </c>
      <c r="G46" s="24">
        <v>33.6</v>
      </c>
      <c r="H46" s="24">
        <v>0.4</v>
      </c>
      <c r="I46" s="24">
        <v>4.16</v>
      </c>
      <c r="J46" s="24">
        <v>0.71699999999999997</v>
      </c>
      <c r="K46" s="24">
        <v>0</v>
      </c>
      <c r="L46" s="24">
        <v>28.31</v>
      </c>
      <c r="M46" s="24">
        <v>833.44</v>
      </c>
      <c r="N46" s="25">
        <v>28.31</v>
      </c>
      <c r="O46" s="24">
        <v>833.44</v>
      </c>
      <c r="P46" s="26">
        <f t="shared" si="0"/>
        <v>3.3967652140526008E-2</v>
      </c>
      <c r="Q46" s="19">
        <v>79.599999999999994</v>
      </c>
      <c r="R46" s="27">
        <f t="shared" si="3"/>
        <v>2.7038251103858699</v>
      </c>
      <c r="S46" s="45">
        <f t="shared" si="1"/>
        <v>2038.0591284315606</v>
      </c>
      <c r="T46" s="28">
        <f t="shared" si="2"/>
        <v>162.22950662315222</v>
      </c>
    </row>
    <row r="47" spans="1:20" ht="13.5" thickBot="1" x14ac:dyDescent="0.25">
      <c r="A47" s="47" t="s">
        <v>26</v>
      </c>
      <c r="B47" s="23">
        <v>8</v>
      </c>
      <c r="C47" s="14" t="s">
        <v>49</v>
      </c>
      <c r="D47" s="14" t="s">
        <v>47</v>
      </c>
      <c r="E47" s="23">
        <v>8</v>
      </c>
      <c r="F47" s="23">
        <v>1955</v>
      </c>
      <c r="G47" s="24">
        <v>17.399999999999999</v>
      </c>
      <c r="H47" s="24">
        <v>1.1000000000000001</v>
      </c>
      <c r="I47" s="24">
        <v>2.42</v>
      </c>
      <c r="J47" s="24">
        <v>-0.59</v>
      </c>
      <c r="K47" s="24">
        <v>0</v>
      </c>
      <c r="L47" s="24">
        <v>14.46</v>
      </c>
      <c r="M47" s="24">
        <v>390.37</v>
      </c>
      <c r="N47" s="25">
        <v>14.46</v>
      </c>
      <c r="O47" s="24">
        <v>390.37</v>
      </c>
      <c r="P47" s="26">
        <f t="shared" si="0"/>
        <v>3.7041780874554911E-2</v>
      </c>
      <c r="Q47" s="19">
        <v>79.599999999999994</v>
      </c>
      <c r="R47" s="27">
        <f t="shared" si="3"/>
        <v>2.9485257576145707</v>
      </c>
      <c r="S47" s="45">
        <f t="shared" si="1"/>
        <v>2222.5068524732947</v>
      </c>
      <c r="T47" s="28">
        <f t="shared" si="2"/>
        <v>176.91154545687425</v>
      </c>
    </row>
    <row r="48" spans="1:20" ht="13.5" thickBot="1" x14ac:dyDescent="0.25">
      <c r="A48" s="47" t="s">
        <v>26</v>
      </c>
      <c r="B48" s="23">
        <v>9</v>
      </c>
      <c r="C48" s="14" t="s">
        <v>48</v>
      </c>
      <c r="D48" s="14" t="s">
        <v>47</v>
      </c>
      <c r="E48" s="23">
        <v>12</v>
      </c>
      <c r="F48" s="23">
        <v>1960</v>
      </c>
      <c r="G48" s="14">
        <v>20.09</v>
      </c>
      <c r="H48" s="14">
        <v>0</v>
      </c>
      <c r="I48" s="14">
        <v>0</v>
      </c>
      <c r="J48" s="14">
        <v>0</v>
      </c>
      <c r="K48" s="14">
        <v>0</v>
      </c>
      <c r="L48" s="14">
        <v>20.09</v>
      </c>
      <c r="M48" s="14">
        <v>533.37</v>
      </c>
      <c r="N48" s="23">
        <v>20.09</v>
      </c>
      <c r="O48" s="14">
        <v>533.37</v>
      </c>
      <c r="P48" s="26">
        <f t="shared" si="0"/>
        <v>3.7666160451468964E-2</v>
      </c>
      <c r="Q48" s="19">
        <v>79.599999999999994</v>
      </c>
      <c r="R48" s="27">
        <f t="shared" si="3"/>
        <v>2.9982263719369291</v>
      </c>
      <c r="S48" s="45">
        <f t="shared" si="1"/>
        <v>2259.9696270881377</v>
      </c>
      <c r="T48" s="28">
        <f t="shared" si="2"/>
        <v>179.89358231621577</v>
      </c>
    </row>
    <row r="49" spans="1:20" ht="13.5" thickBot="1" x14ac:dyDescent="0.25">
      <c r="A49" s="60" t="s">
        <v>26</v>
      </c>
      <c r="B49" s="30">
        <v>10</v>
      </c>
      <c r="C49" s="31" t="s">
        <v>46</v>
      </c>
      <c r="D49" s="31" t="s">
        <v>47</v>
      </c>
      <c r="E49" s="30">
        <v>12</v>
      </c>
      <c r="F49" s="30">
        <v>1965</v>
      </c>
      <c r="G49" s="31">
        <v>18.8</v>
      </c>
      <c r="H49" s="61">
        <v>0.52900000000000003</v>
      </c>
      <c r="I49" s="61">
        <v>0.10299999999999999</v>
      </c>
      <c r="J49" s="31">
        <v>0.49</v>
      </c>
      <c r="K49" s="31">
        <v>0</v>
      </c>
      <c r="L49" s="31">
        <v>17.670000000000002</v>
      </c>
      <c r="M49" s="31">
        <v>461.73</v>
      </c>
      <c r="N49" s="30">
        <v>17.670000000000002</v>
      </c>
      <c r="O49" s="31">
        <v>461.73</v>
      </c>
      <c r="P49" s="34">
        <f t="shared" si="0"/>
        <v>3.8269118315898902E-2</v>
      </c>
      <c r="Q49" s="19">
        <v>79.599999999999994</v>
      </c>
      <c r="R49" s="35">
        <f t="shared" ref="R49" si="4">P49*Q49</f>
        <v>3.0462218179455522</v>
      </c>
      <c r="S49" s="58">
        <f t="shared" si="1"/>
        <v>2296.1470989539343</v>
      </c>
      <c r="T49" s="36">
        <f t="shared" si="2"/>
        <v>182.77330907673317</v>
      </c>
    </row>
    <row r="57" spans="1:20" ht="30" customHeight="1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</row>
    <row r="58" spans="1:20" ht="27.75" customHeight="1" x14ac:dyDescent="0.2">
      <c r="A58" s="79"/>
      <c r="B58" s="79"/>
      <c r="C58" s="79"/>
      <c r="D58" s="79"/>
      <c r="E58" s="79"/>
      <c r="F58" s="79"/>
      <c r="G58" s="79"/>
      <c r="H58" s="79"/>
      <c r="I58" s="79"/>
      <c r="J58" s="79"/>
    </row>
  </sheetData>
  <autoFilter ref="A9:T49"/>
  <mergeCells count="18">
    <mergeCell ref="A57:J57"/>
    <mergeCell ref="A58:J58"/>
    <mergeCell ref="O6:O7"/>
    <mergeCell ref="P6:P7"/>
    <mergeCell ref="Q6:Q7"/>
    <mergeCell ref="A2:T2"/>
    <mergeCell ref="D6:D8"/>
    <mergeCell ref="A6:A8"/>
    <mergeCell ref="B6:B8"/>
    <mergeCell ref="C6:C8"/>
    <mergeCell ref="E6:E7"/>
    <mergeCell ref="F6:F7"/>
    <mergeCell ref="G6:L6"/>
    <mergeCell ref="S6:S7"/>
    <mergeCell ref="T6:T7"/>
    <mergeCell ref="M6:M7"/>
    <mergeCell ref="N6:N7"/>
    <mergeCell ref="R6:R7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Adomas ŪSELIS</dc:creator>
  <cp:lastModifiedBy>dragon</cp:lastModifiedBy>
  <cp:lastPrinted>2019-02-18T13:51:54Z</cp:lastPrinted>
  <dcterms:created xsi:type="dcterms:W3CDTF">2017-06-16T06:42:05Z</dcterms:created>
  <dcterms:modified xsi:type="dcterms:W3CDTF">2019-03-02T10:12:42Z</dcterms:modified>
</cp:coreProperties>
</file>